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ennifer Ross\Desktop\Audit Files\"/>
    </mc:Choice>
  </mc:AlternateContent>
  <xr:revisionPtr revIDLastSave="0" documentId="8_{47851348-1883-44A5-9ED0-6DF459681DF1}" xr6:coauthVersionLast="47" xr6:coauthVersionMax="47" xr10:uidLastSave="{00000000-0000-0000-0000-000000000000}"/>
  <workbookProtection workbookAlgorithmName="SHA-512" workbookHashValue="deE4GLwEsVQGnseRoIW0Mu1vPZy3soVH5jlkqZPvZcOsZAqXd+29Ca+ugAUu8xFVREcDZctCzy8fkbpRbABgtg==" workbookSaltValue="DddFI4lLdwev9m1kz7APuQ==" workbookSpinCount="100000" lockStructure="1"/>
  <bookViews>
    <workbookView xWindow="-120" yWindow="-120" windowWidth="20730" windowHeight="11160" activeTab="3" xr2:uid="{00000000-000D-0000-FFFF-FFFF00000000}"/>
  </bookViews>
  <sheets>
    <sheet name="Eligible Twos" sheetId="1" r:id="rId1"/>
    <sheet name="Threes &amp; Fours" sheetId="2" r:id="rId2"/>
    <sheet name="Change in Delivering Summary" sheetId="4" r:id="rId3"/>
    <sheet name="Additional Questions" sheetId="3" r:id="rId4"/>
  </sheets>
  <definedNames>
    <definedName name="_Hlk181190571" localSheetId="0">'Eligible Twos'!$B$47</definedName>
    <definedName name="_Hlk79589265" localSheetId="0">'Eligible Twos'!$N$26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 l="1"/>
  <c r="B48" i="2"/>
  <c r="B47" i="2"/>
  <c r="G39" i="1"/>
  <c r="F39" i="1"/>
  <c r="C39" i="1"/>
  <c r="D39" i="1"/>
  <c r="B48" i="1"/>
  <c r="B47" i="1"/>
  <c r="K7" i="2"/>
  <c r="K9" i="2"/>
  <c r="K10" i="2"/>
  <c r="K11" i="2"/>
  <c r="K12" i="2"/>
  <c r="K13" i="2"/>
  <c r="K14" i="2"/>
  <c r="K16" i="2"/>
  <c r="K17" i="2"/>
  <c r="K18" i="2"/>
  <c r="K19" i="2"/>
  <c r="K20" i="2"/>
  <c r="K21" i="2"/>
  <c r="K22" i="2"/>
  <c r="K24" i="2"/>
  <c r="K26" i="2"/>
  <c r="K27" i="2"/>
  <c r="K28" i="2"/>
  <c r="K30" i="2"/>
  <c r="K31" i="2"/>
  <c r="K32" i="2"/>
  <c r="K33" i="2"/>
  <c r="K34" i="2"/>
  <c r="K35" i="2"/>
  <c r="K36" i="2"/>
  <c r="K37" i="2"/>
  <c r="K6" i="2"/>
  <c r="K38" i="2"/>
  <c r="H26" i="2"/>
  <c r="H7" i="2"/>
  <c r="H9" i="2"/>
  <c r="H10" i="2"/>
  <c r="H11" i="2"/>
  <c r="H12" i="2"/>
  <c r="H13" i="2"/>
  <c r="H14" i="2"/>
  <c r="H16" i="2"/>
  <c r="H17" i="2"/>
  <c r="H18" i="2"/>
  <c r="H19" i="2"/>
  <c r="H20" i="2"/>
  <c r="H21" i="2"/>
  <c r="H22" i="2"/>
  <c r="H24" i="2"/>
  <c r="H27" i="2"/>
  <c r="H28" i="2"/>
  <c r="H30" i="2"/>
  <c r="H31" i="2"/>
  <c r="H32" i="2"/>
  <c r="H33" i="2"/>
  <c r="H34" i="2"/>
  <c r="H35" i="2"/>
  <c r="H36" i="2"/>
  <c r="H37" i="2"/>
  <c r="H6" i="2"/>
  <c r="H38" i="2"/>
  <c r="E26" i="2"/>
  <c r="E7" i="2"/>
  <c r="E9" i="2"/>
  <c r="E10" i="2"/>
  <c r="E11" i="2"/>
  <c r="E12" i="2"/>
  <c r="E13" i="2"/>
  <c r="E14" i="2"/>
  <c r="E16" i="2"/>
  <c r="E17" i="2"/>
  <c r="E18" i="2"/>
  <c r="E19" i="2"/>
  <c r="E20" i="2"/>
  <c r="E21" i="2"/>
  <c r="E22" i="2"/>
  <c r="E24" i="2"/>
  <c r="E27" i="2"/>
  <c r="E28" i="2"/>
  <c r="E30" i="2"/>
  <c r="E31" i="2"/>
  <c r="E32" i="2"/>
  <c r="E33" i="2"/>
  <c r="E34" i="2"/>
  <c r="E35" i="2"/>
  <c r="E36" i="2"/>
  <c r="E37" i="2"/>
  <c r="E6" i="2"/>
  <c r="K26" i="1" l="1"/>
  <c r="K11" i="1"/>
  <c r="K12" i="1"/>
  <c r="K13" i="1"/>
  <c r="K14" i="1"/>
  <c r="K16" i="1"/>
  <c r="K17" i="1"/>
  <c r="K18" i="1"/>
  <c r="K19" i="1"/>
  <c r="K20" i="1"/>
  <c r="K21" i="1"/>
  <c r="K22" i="1"/>
  <c r="K24" i="1"/>
  <c r="K27" i="1"/>
  <c r="K28" i="1"/>
  <c r="K30" i="1"/>
  <c r="K31" i="1"/>
  <c r="K32" i="1"/>
  <c r="K33" i="1"/>
  <c r="K34" i="1"/>
  <c r="K35" i="1"/>
  <c r="K36" i="1"/>
  <c r="K37" i="1"/>
  <c r="K10" i="1"/>
  <c r="K9" i="1"/>
  <c r="K7" i="1"/>
  <c r="K6" i="1"/>
  <c r="H16" i="1"/>
  <c r="H7" i="1"/>
  <c r="H9" i="1"/>
  <c r="H10" i="1"/>
  <c r="H11" i="1"/>
  <c r="H12" i="1"/>
  <c r="H13" i="1"/>
  <c r="H14" i="1"/>
  <c r="H17" i="1"/>
  <c r="H18" i="1"/>
  <c r="H19" i="1"/>
  <c r="H20" i="1"/>
  <c r="H21" i="1"/>
  <c r="H22" i="1"/>
  <c r="H24" i="1"/>
  <c r="H26" i="1"/>
  <c r="H27" i="1"/>
  <c r="H28" i="1"/>
  <c r="H30" i="1"/>
  <c r="H31" i="1"/>
  <c r="H32" i="1"/>
  <c r="H33" i="1"/>
  <c r="H34" i="1"/>
  <c r="H35" i="1"/>
  <c r="H36" i="1"/>
  <c r="H37" i="1"/>
  <c r="H6" i="1"/>
  <c r="H38" i="1"/>
  <c r="E38" i="1"/>
  <c r="E24" i="1" l="1"/>
  <c r="E7" i="1"/>
  <c r="E9" i="1"/>
  <c r="E10" i="1"/>
  <c r="E11" i="1"/>
  <c r="E12" i="1"/>
  <c r="E13" i="1"/>
  <c r="E14" i="1"/>
  <c r="E16" i="1"/>
  <c r="E17" i="1"/>
  <c r="E18" i="1"/>
  <c r="E19" i="1"/>
  <c r="E20" i="1"/>
  <c r="E21" i="1"/>
  <c r="E22" i="1"/>
  <c r="E26" i="1"/>
  <c r="E27" i="1"/>
  <c r="E28" i="1"/>
  <c r="E30" i="1"/>
  <c r="E31" i="1"/>
  <c r="E32" i="1"/>
  <c r="E33" i="1"/>
  <c r="E34" i="1"/>
  <c r="E35" i="1"/>
  <c r="E36" i="1"/>
  <c r="E37" i="1"/>
  <c r="E6" i="1"/>
  <c r="F36" i="3"/>
  <c r="I38" i="2" l="1"/>
  <c r="F38" i="2"/>
  <c r="F39" i="2" s="1"/>
  <c r="C39" i="2"/>
  <c r="C38" i="2"/>
  <c r="I38" i="1"/>
  <c r="F38" i="1"/>
  <c r="C38" i="1"/>
  <c r="D38" i="2"/>
  <c r="D39" i="2" l="1"/>
  <c r="E38" i="2"/>
  <c r="B38" i="2"/>
  <c r="G38" i="1" l="1"/>
  <c r="D38" i="1"/>
  <c r="C7" i="4" l="1"/>
  <c r="B7" i="4"/>
  <c r="J38" i="1"/>
  <c r="K38" i="1" s="1"/>
  <c r="B38" i="1" l="1"/>
  <c r="G38" i="2"/>
  <c r="J38" i="2"/>
</calcChain>
</file>

<file path=xl/sharedStrings.xml><?xml version="1.0" encoding="utf-8"?>
<sst xmlns="http://schemas.openxmlformats.org/spreadsheetml/2006/main" count="964" uniqueCount="403">
  <si>
    <t>Local Authority</t>
  </si>
  <si>
    <t>Aberdeen City</t>
  </si>
  <si>
    <t>Aberdeenshire</t>
  </si>
  <si>
    <t>Angus</t>
  </si>
  <si>
    <t>Argyll &amp; Bute</t>
  </si>
  <si>
    <t>Clacks</t>
  </si>
  <si>
    <t>Dumfries and Galloway</t>
  </si>
  <si>
    <t>Dundee City</t>
  </si>
  <si>
    <t>East Ayrshire</t>
  </si>
  <si>
    <t>East Dunbartonshire</t>
  </si>
  <si>
    <t>East Lothian</t>
  </si>
  <si>
    <t>East Renfrewshire</t>
  </si>
  <si>
    <t>Edinburgh City</t>
  </si>
  <si>
    <t>Falkirk</t>
  </si>
  <si>
    <t>Fife</t>
  </si>
  <si>
    <t>Glasgow</t>
  </si>
  <si>
    <t>Highland</t>
  </si>
  <si>
    <t>Inverclyde</t>
  </si>
  <si>
    <t>Midlothian</t>
  </si>
  <si>
    <t>Moray</t>
  </si>
  <si>
    <t>North Ayrshire</t>
  </si>
  <si>
    <t>North Lanarkshire</t>
  </si>
  <si>
    <t>Orkney</t>
  </si>
  <si>
    <t>Perth &amp; Kinross</t>
  </si>
  <si>
    <t>Renfrewshire</t>
  </si>
  <si>
    <t>Scottish Borders</t>
  </si>
  <si>
    <t>Shetland</t>
  </si>
  <si>
    <t>South Ayrshire</t>
  </si>
  <si>
    <t>South Lanarkshire</t>
  </si>
  <si>
    <t>Stirling</t>
  </si>
  <si>
    <t>West Dunbartonshire</t>
  </si>
  <si>
    <t>West Lothian</t>
  </si>
  <si>
    <t>Western Isles</t>
  </si>
  <si>
    <t>CHILDMINDERS APPROVED</t>
  </si>
  <si>
    <t>Plus(+) or minus (-)</t>
  </si>
  <si>
    <t>CHILDMINDERS DELIVERING</t>
  </si>
  <si>
    <t>CHILDREN PLACED WITH CHILDMINDERS</t>
  </si>
  <si>
    <t>Do you promote all partner providers equitably, alongside your own nursery provision, to parents as options for receiving their funded entitlement for eligible two-year olds? And, if answering “yes”, how do you do this?</t>
  </si>
  <si>
    <t xml:space="preserve">Do you prioritise the placing of parental requests for receiving 1140 in full with a single provider over requests for blended placements? </t>
  </si>
  <si>
    <t>For blended placements involving your local authority nurseries and a childminder, are any requirements placed by the nurseries on how some or all of these hours need to be taken (minimum or maximum hours, or set days which must be taken with the nursery)?) If there are any requirements, please provide detail of these.</t>
  </si>
  <si>
    <t>When making offers to parents for receiving their ELC entitlement for eligible two year olds through a blended placement do you consider if the number of hours allocated to both providers are of a high enough level to support their business sustainability?</t>
  </si>
  <si>
    <t>Childminding Workforce</t>
  </si>
  <si>
    <t>Total (no)</t>
  </si>
  <si>
    <t>% of Childminding Workforce</t>
  </si>
  <si>
    <t>Decline (n)</t>
  </si>
  <si>
    <t>Decline(%)</t>
  </si>
  <si>
    <t>Do you promote all partner providers equitably, alongside your own nursery provision, to parents as options for receiving their funded entitlement for three-four year olds? And, if answering “yes”, how do you do this?</t>
  </si>
  <si>
    <t>When making offers to parents for receiving their ELC entitlement for three-four year olds through a blended placement do you consider if the number of hours allocated to both providers are of a high enough level to support their business sustainability?</t>
  </si>
  <si>
    <t>Change in Number of Childminders Delivering Funded ELC: summary</t>
  </si>
  <si>
    <t>Additional Childminders Delivering</t>
  </si>
  <si>
    <t>Childminders Stopped Delivering</t>
  </si>
  <si>
    <t>Change</t>
  </si>
  <si>
    <t>Eligible Two Year-Olds</t>
  </si>
  <si>
    <t>Three-Four Year-Olds</t>
  </si>
  <si>
    <t>Western Isles / Comhairle 
Na h-Eileanan Siar</t>
  </si>
  <si>
    <t>-</t>
  </si>
  <si>
    <t>Orkney Islands</t>
  </si>
  <si>
    <t>Shetland Islands</t>
  </si>
  <si>
    <t>Notes</t>
  </si>
  <si>
    <t>Clackmannanshire</t>
  </si>
  <si>
    <t>Does your local authority provide any dedicated support to childminder partner providers delivering funded ELC? If so, please provide details</t>
  </si>
  <si>
    <t>Recognising that the vast majority of
childminders (82%) are sole practitioners and that any non-practice work has to be undertaken in the evenings and at weekend, has your local authority taken any steps to increase the number of childminders tendering to deliver funded ELC? (i.e. by streamlining the application process, reducing documentation required or extending deadlines and the period for submitting tenders?) If so, please provide details</t>
  </si>
  <si>
    <t xml:space="preserve">The latest ELC Delivery Progress
 Report (Improvement Service, April 2024), reported that only 1.2% of children receiving funded ELC in Scotland are currently receiving the majority of this entitlement from a childminder. Please provide detail of what plans, if any, your local authority has to increase the number of children receiving funded ELC in childminding settings.  </t>
  </si>
  <si>
    <t>Please advise how regularly you
 make payments to childminders for delivering funded ELC (fortnightly, monthly, termly)</t>
  </si>
  <si>
    <t>How many deferred children receiving funded ELC do you currently have placed with childminders in your local authority area?</t>
  </si>
  <si>
    <t xml:space="preserve">Have requests for deferred funded places with childminders increased during this last year? (Yes/No/Don’t know) </t>
  </si>
  <si>
    <t>Is there anything else
 you would like to add to the full report on the current state of childminding services in Scotland?</t>
  </si>
  <si>
    <r>
      <t xml:space="preserve">Since April 2024 has your local authority had to </t>
    </r>
    <r>
      <rPr>
        <b/>
        <u/>
        <sz val="11"/>
        <color theme="1"/>
        <rFont val="Calibri"/>
        <family val="2"/>
      </rPr>
      <t>reduce the number of funded hours offered to parents through childminders</t>
    </r>
    <r>
      <rPr>
        <b/>
        <sz val="11"/>
        <color theme="1"/>
        <rFont val="Calibri"/>
        <family val="2"/>
      </rPr>
      <t xml:space="preserve"> due to budgetary pressures? (Yes/No)</t>
    </r>
  </si>
  <si>
    <r>
      <t xml:space="preserve">If answering “no”, do you believe that your local authority may have to </t>
    </r>
    <r>
      <rPr>
        <b/>
        <u/>
        <sz val="11"/>
        <color theme="1"/>
        <rFont val="Calibri"/>
        <family val="2"/>
      </rPr>
      <t>reduce the number of funded hours offered to parents through childminders</t>
    </r>
    <r>
      <rPr>
        <b/>
        <sz val="11"/>
        <color theme="1"/>
        <rFont val="Calibri"/>
        <family val="2"/>
      </rPr>
      <t xml:space="preserve"> in the near future due to budgetary pressures? (Yes/No/Don’t Know) </t>
    </r>
  </si>
  <si>
    <r>
      <t xml:space="preserve">Since April 2024 has your local authority </t>
    </r>
    <r>
      <rPr>
        <b/>
        <u/>
        <sz val="11"/>
        <color theme="1"/>
        <rFont val="Calibri"/>
        <family val="2"/>
      </rPr>
      <t>stopped supporting cross-boundary placements</t>
    </r>
    <r>
      <rPr>
        <b/>
        <sz val="11"/>
        <color theme="1"/>
        <rFont val="Calibri"/>
        <family val="2"/>
      </rPr>
      <t xml:space="preserve"> for funded ELC for parents through childminders due to budgetary pressures? (Yes/No)</t>
    </r>
  </si>
  <si>
    <r>
      <t xml:space="preserve">If answering “no”, do you believe that your local authority may have to </t>
    </r>
    <r>
      <rPr>
        <b/>
        <u/>
        <sz val="11"/>
        <color theme="1"/>
        <rFont val="Calibri"/>
        <family val="2"/>
      </rPr>
      <t>stop supporting cross-boundary placements</t>
    </r>
    <r>
      <rPr>
        <b/>
        <sz val="11"/>
        <color theme="1"/>
        <rFont val="Calibri"/>
        <family val="2"/>
      </rPr>
      <t xml:space="preserve"> for funded ELC for parents through childminders in the near future due to budgetary pressures? (Yes/No/Don’t Know)</t>
    </r>
  </si>
  <si>
    <r>
      <t xml:space="preserve">Since April 2024 has your
 local authority </t>
    </r>
    <r>
      <rPr>
        <b/>
        <u/>
        <sz val="11"/>
        <color rgb="FF000000"/>
        <rFont val="Calibri"/>
        <family val="2"/>
      </rPr>
      <t>stopped taking on new partner providers</t>
    </r>
    <r>
      <rPr>
        <b/>
        <sz val="11"/>
        <color rgb="FF000000"/>
        <rFont val="Calibri"/>
        <family val="2"/>
      </rPr>
      <t xml:space="preserve"> to deliver funded ELC due to budgetary pressures? (Yes/No)</t>
    </r>
  </si>
  <si>
    <r>
      <t xml:space="preserve">If answering “no”, do you believe that your local authority may have to </t>
    </r>
    <r>
      <rPr>
        <b/>
        <u/>
        <sz val="11"/>
        <color rgb="FF000000"/>
        <rFont val="Calibri"/>
        <family val="2"/>
      </rPr>
      <t>stop taking on new partner providers</t>
    </r>
    <r>
      <rPr>
        <b/>
        <sz val="11"/>
        <color rgb="FF000000"/>
        <rFont val="Calibri"/>
        <family val="2"/>
      </rPr>
      <t xml:space="preserve"> to deliver funded ELC in the near future due to budgetary pressures? (Yes/No/Don’t Know)</t>
    </r>
  </si>
  <si>
    <r>
      <t xml:space="preserve">No. of  childminders  </t>
    </r>
    <r>
      <rPr>
        <b/>
        <u/>
        <sz val="11"/>
        <color rgb="FF000000"/>
        <rFont val="Calibri"/>
        <family val="2"/>
      </rPr>
      <t>APPROVED</t>
    </r>
    <r>
      <rPr>
        <b/>
        <sz val="11"/>
        <color rgb="FF000000"/>
        <rFont val="Calibri"/>
        <family val="2"/>
      </rPr>
      <t xml:space="preserve"> for funded ELC for eligible two-year olds (as at 1 August 2023)</t>
    </r>
  </si>
  <si>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2023)</t>
    </r>
  </si>
  <si>
    <t>No. of  eligible two-year olds currently placed with these childminders (as at 1 August 2023)</t>
  </si>
  <si>
    <r>
      <t xml:space="preserve">No. of  childminders  </t>
    </r>
    <r>
      <rPr>
        <b/>
        <u/>
        <sz val="11"/>
        <color rgb="FF000000"/>
        <rFont val="Calibri"/>
        <family val="2"/>
      </rPr>
      <t>APPROVED</t>
    </r>
    <r>
      <rPr>
        <b/>
        <sz val="11"/>
        <color rgb="FF000000"/>
        <rFont val="Calibri"/>
        <family val="2"/>
      </rPr>
      <t xml:space="preserve"> for funded ELC for eligible two-year olds (as at 1 August 2024)</t>
    </r>
  </si>
  <si>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2024)</t>
    </r>
  </si>
  <si>
    <t>No. of  eligible two-year olds currently placed with these childminders (as at 1 August 2024)</t>
  </si>
  <si>
    <t xml:space="preserve"> -</t>
  </si>
  <si>
    <t>SCMA ELC AUDIT 2024: Childminders Involved in Eligible Two Year Olds' Provision</t>
  </si>
  <si>
    <t>Yes, all funded providers are treated the same.  They all appear in our admissions booklet with childminders listed first. We place our two-year-olds with who has capacity.</t>
  </si>
  <si>
    <t xml:space="preserve">Yes.  All providers for eligible 2-year-olds are listed on Angus Council’s website and are grouped by locality.  All providers are an option to choose when completing our ELC application form.    </t>
  </si>
  <si>
    <t>Yes. Childminders details are on LA website and on the ELC Registration Poster.</t>
  </si>
  <si>
    <t>Yes - Application Form, Council Website, Council social Media pages, ELC settings and central staff also promote in response to enquiries</t>
  </si>
  <si>
    <t>Yes, via the Council website</t>
  </si>
  <si>
    <t xml:space="preserve">Yes, all DCC nursery application forms contain information on all Funded Providers in Dundee and information is on the DCC website. </t>
  </si>
  <si>
    <t>Yes- information is available to all parents in the ELC parent guide as well as through face to face discussions with childminders</t>
  </si>
  <si>
    <t xml:space="preserve">Yes all providers are promoted on our website </t>
  </si>
  <si>
    <t>Yes – all partner providers are listed on our website.</t>
  </si>
  <si>
    <t xml:space="preserve">Yes, on ERC Website and application form </t>
  </si>
  <si>
    <t>Yes, we have a list of partner childminders on CEC website, along with our other partner providers</t>
  </si>
  <si>
    <t>Yes.</t>
  </si>
  <si>
    <t>Yes, through our website and social media admissions campaigns</t>
  </si>
  <si>
    <t>Yes</t>
  </si>
  <si>
    <t>Yes; All parents are offered a choice of provision in their area,  most of our 2 year olds are with partners or childminders.</t>
  </si>
  <si>
    <t xml:space="preserve">Yes – all providers are available as an option on the application form that parents complete / on Inverclyde Council website </t>
  </si>
  <si>
    <t>Yes, social media platforms, Moray Council website</t>
  </si>
  <si>
    <t>Yes. Every Funded Provider is available on a drop down list for families to choose on the online application form.</t>
  </si>
  <si>
    <t>Yes, childminders are included in the list of providers issued to parents</t>
  </si>
  <si>
    <t xml:space="preserve">All funded providers are highlighted on our ELC council webpage, including nurseries and child minders. </t>
  </si>
  <si>
    <t xml:space="preserve">Yes, all partner providers are promoted equitably, alongside our own nursery provision.  Parents and carers can find details of all funded Childminders on the Perth and Kinross Council ELC web pages.   In addition to this, our corporate Social Media accounts and monthly newsletters are regularly used to share good news and good practice stories about the work of our funded Childminders.  </t>
  </si>
  <si>
    <t xml:space="preserve">Yes, our website shows all funded settings available in each high school cluster area along with weeks per year they are open  </t>
  </si>
  <si>
    <t xml:space="preserve">Yes, through advertisement and parental communication prior to, and around Registration Week. </t>
  </si>
  <si>
    <t>Yes - Information on all providers is available on our website at registration for ELC. Options available are advertised and discussed at time of application. Also through Health Visitors and Early Years Centres</t>
  </si>
  <si>
    <t>Yes, open availability in all sectors where family meet qualifying  criteria</t>
  </si>
  <si>
    <t>Yes, as part of our nursery admissions process. This information is also available on information leaflets and posters shared in the community</t>
  </si>
  <si>
    <t>Yes, each parent can choose from any our local authority and partner providers as we do not have catchment areas for nursery settings.</t>
  </si>
  <si>
    <t xml:space="preserve">Yes. We Have a Guide to ELC which includes all ELC options and Family Information Service also promotes all ELC provision. </t>
  </si>
  <si>
    <t xml:space="preserve">Yes if childminders in the area have capacity </t>
  </si>
  <si>
    <t xml:space="preserve">This is dependent on availability of places with the childminder </t>
  </si>
  <si>
    <t xml:space="preserve">Yes Parents can choose how many hours they have with any provider . We have 2 children in 3-5 who access full 1140 with childminder </t>
  </si>
  <si>
    <t>Yes – all children have the option of taking full entitlement with a childminder, depending on the hours that Childminders have available to offer.</t>
  </si>
  <si>
    <t xml:space="preserve">They aren’t offered, but can apply as the option of choosing a private provider is within the application  </t>
  </si>
  <si>
    <t xml:space="preserve">Yes option on the application form that parents complete / on Inverclyde Council website / it is also given as an option if a parent does not even chose them for a choice, if we cannot place a any establishment that is stated o the application form </t>
  </si>
  <si>
    <t xml:space="preserve">Those who have applied for an eligible 2-year-old placement have been offered full 1140 hours, childminder are included on the list provided </t>
  </si>
  <si>
    <t xml:space="preserve">Yes, all parents/carers of eligible two-year olds, as defined by the Scottish Government criteria, can apply to take their full entitlement of 1140 hours with a funded provider Childminder. However, the allocation of hours is dependent on the chosen Childminder’s availability.  </t>
  </si>
  <si>
    <t xml:space="preserve">Yes </t>
  </si>
  <si>
    <t>Yes, parents/carers of all funded children can choose to access their entitlement in a way which best suits their needs</t>
  </si>
  <si>
    <t>Have all parents in your local authority area been offered the option of taking their full entitlement of 1140 hours with a childminder for their eligible two-year olds from August 2024? (if not, please provide some detail regarding this)</t>
  </si>
  <si>
    <t>Have all parents in your local authority area been offered the option of a blended placement involving a childminder for their eligible two-year olds from August 2024? (if not, please provide some detail regarding this)</t>
  </si>
  <si>
    <t xml:space="preserve">No, we do not offer as such but we would provide information if a parent could not access their preferred hours at one provider </t>
  </si>
  <si>
    <t>We do not offer blended placements for two year olds</t>
  </si>
  <si>
    <t xml:space="preserve">Yes, parents choose how to use their funded entitlement and choose if they want a blended placement.  </t>
  </si>
  <si>
    <t>It is parents choice where they access their place . We have suggested split place on several occasions .</t>
  </si>
  <si>
    <t>Yes – all children have the option of taking a blended placement with a childminder, depending on the hours that Childminders have available to offer.</t>
  </si>
  <si>
    <t xml:space="preserve">This isn’t noted but if a parent enquired we would consider this – depending on availability  </t>
  </si>
  <si>
    <t>Yes, parents can choose a blended model if there is a partner childminder available</t>
  </si>
  <si>
    <t>Yes – all providers are available as an option on the application form that parents complete / on Inverclyde Council website</t>
  </si>
  <si>
    <t>Yes – a blended placement is parental choice</t>
  </si>
  <si>
    <t xml:space="preserve">Yes, all parents/carers in PKC have been offered this as an option.  </t>
  </si>
  <si>
    <t xml:space="preserve">Yes  </t>
  </si>
  <si>
    <t>Yes, if parent requests blended model</t>
  </si>
  <si>
    <t>Yes and we have parents who have chosen this option.</t>
  </si>
  <si>
    <t xml:space="preserve">N/A for two year olds in authority </t>
  </si>
  <si>
    <t xml:space="preserve">No, all placements are allocated according to Angus Council’s existing allocation criteria and the date of submission on the application form.  Contracted providers have their own procedures on how they allocate places.  </t>
  </si>
  <si>
    <t>No</t>
  </si>
  <si>
    <t xml:space="preserve">No </t>
  </si>
  <si>
    <t xml:space="preserve">No – Parents choice under funding follow the child </t>
  </si>
  <si>
    <t>No – all requests will be granted if there is availability.</t>
  </si>
  <si>
    <t>No.</t>
  </si>
  <si>
    <t>No, it is an open choice.</t>
  </si>
  <si>
    <t>No – all options are parental choice</t>
  </si>
  <si>
    <t xml:space="preserve">No, all applications for two-year old, funded spaces are treated equitably.  </t>
  </si>
  <si>
    <t xml:space="preserve">Parents would not be prioritised due to the number of hours they were requesting.  </t>
  </si>
  <si>
    <t>No – Places are allocated according to our admissions priorities.</t>
  </si>
  <si>
    <t>No, we try where possible to best meet individual family requests</t>
  </si>
  <si>
    <t>No. Parental choice is respected.</t>
  </si>
  <si>
    <t xml:space="preserve">No. Parents choose where to send their children we don’t place them </t>
  </si>
  <si>
    <t>This will vary according to the attendance option chosen by parent.</t>
  </si>
  <si>
    <t xml:space="preserve">We would recommend a minimum of 2 sessions per week with any provider (nursery or childminder) for the best interest of the child. </t>
  </si>
  <si>
    <t>Yes- minimum of 2 sessions at each provider</t>
  </si>
  <si>
    <t>N/A</t>
  </si>
  <si>
    <t>Yes, our local authority nurseries have 3 delivery models with a minimum of a 2-day placement.  Option 1 - 190 set days at 6 hours per day (30 hours per typical week, term time). Option 2 - 152 set days at 7.5 hours per day (30 hours per typical week, term time).  Option 3 -Up to 228 set days and 5 x 5 hour sessions per week (25 hours per typical week with a daily maximum of 10 hours). Some Private and Voluntary providers, including childminders have also placed minimum and maximum hours on the placements they offer, and it is parental choice.   </t>
  </si>
  <si>
    <t>No - Agreement reached between Cm and family</t>
  </si>
  <si>
    <t xml:space="preserve">Parents can split their entitlement between a nursery and a childminder. The 1140 hours can be split between a nursery and a childminder in a way that is in the best interests of the child. We would recommend a minimum of two sessions. </t>
  </si>
  <si>
    <t xml:space="preserve">Within a nursery a parent needs to utilise at least 1 session within the centre’s delivery model </t>
  </si>
  <si>
    <t>We have no E2 blended placements between local authority and childminder.  If requested, we would consider on an individual basis.</t>
  </si>
  <si>
    <t xml:space="preserve">Minimum of One full day or 2 Half days in local authority </t>
  </si>
  <si>
    <t xml:space="preserve">We endeavor to meet parent’s requests for a blended model where possible. </t>
  </si>
  <si>
    <t>No, it is influenced on what days/hours are requested and needed.  Both parties can negotiate. Funding following the child approach is upheld at all times. There is an expectation that providers would ensure that any split of hours agreed is in the best interests of the child.</t>
  </si>
  <si>
    <t>No, we have no stipulations and as stated above we have very few LA 2 year old places.</t>
  </si>
  <si>
    <t xml:space="preserve">Yes – this must be taken as either a 2 ½ day or 5 Am or 5 Pm – this is stated on our application form </t>
  </si>
  <si>
    <t>A minimum of one session must be taken with the local authority nursery.</t>
  </si>
  <si>
    <t>Within a term time setting minimum 3 hours placement. Within a 48 week setting minimum 4hr 45min</t>
  </si>
  <si>
    <t xml:space="preserve">No, this option is open, and parents/carer can choose how they would like to split their entitlement between settings. However, the allocation of a split funded place is dependent on settings being able to offer the hours requested, and availability </t>
  </si>
  <si>
    <t xml:space="preserve">No, the only limitation would be if there was no capacity on the day they requested. But their application would be processed in the same way as all other applications </t>
  </si>
  <si>
    <t xml:space="preserve">The requirements would be based on the staffing and child/adult ratios within the setting. </t>
  </si>
  <si>
    <t>No minimum or maximum hours but needs to work with local authority ELC models e.g. full day, half day or term time model.</t>
  </si>
  <si>
    <t>Number of hours is determined by the needs and wants of parent/carers and by availability of a place with their chosen provider(s).</t>
  </si>
  <si>
    <t>No, placement requests are parental choice</t>
  </si>
  <si>
    <t>Hours are normally allocated following agreement between the childminder and parent</t>
  </si>
  <si>
    <t xml:space="preserve">Again, this is parent choice, and it is childmider choice if they accept </t>
  </si>
  <si>
    <t>No blended E2 offers to date</t>
  </si>
  <si>
    <t xml:space="preserve">N/A </t>
  </si>
  <si>
    <t xml:space="preserve">Blended placements with LA settings are generally split 600/540 which is a high enough level to support business sustainability  </t>
  </si>
  <si>
    <t>No, it is influenced on what days/hours are requested and needed.  Both parties can negotiate. Funding following the child approach is upheld at all times.</t>
  </si>
  <si>
    <t>No, we allow for parental choice, although as part of our QA all partners need to show they are sustainable</t>
  </si>
  <si>
    <t xml:space="preserve">No - that is not the driver behind the blended places planning – this was developed at the time of the expansion and in agreement with all providers </t>
  </si>
  <si>
    <t>No.  Funding follows the child and we blend placements based on parental request and the provider agreeing to the placement.</t>
  </si>
  <si>
    <t>Allocation of hours is parental choice, ensure that the minimum hours taken within Local Authority setting</t>
  </si>
  <si>
    <t xml:space="preserve">The number of hours allocated for a blended placement is largely down to parental choice. Prior to an application being submitted to PKC, parents/carers approach their chosen Childminder who will then work with the parent to agree the number of hours which meets the needs of the child, and which supports the Childminder’s business sustainability.  </t>
  </si>
  <si>
    <t xml:space="preserve">No, the parents request the settings and so long as space is available they can attend </t>
  </si>
  <si>
    <t>Blended Placements are parental choice.</t>
  </si>
  <si>
    <t>N/A as SLC do not make decision on how hours are used. Parents &amp; providers negotiate</t>
  </si>
  <si>
    <t>No, our allocations are based on parent/carer need</t>
  </si>
  <si>
    <t xml:space="preserve">It is based on choice and availability in first instance. </t>
  </si>
  <si>
    <t>N0 (Parental Choice)</t>
  </si>
  <si>
    <t>No - Agreement reached between childminder and family</t>
  </si>
  <si>
    <t>As with last answer</t>
  </si>
  <si>
    <t>SCMA ELC AUDIT 2024: Childminders Involved in Three and Four Year Olds' Provision</t>
  </si>
  <si>
    <r>
      <t xml:space="preserve">No. of  childminders  </t>
    </r>
    <r>
      <rPr>
        <b/>
        <u/>
        <sz val="11"/>
        <color rgb="FF000000"/>
        <rFont val="Calibri"/>
        <family val="2"/>
      </rPr>
      <t>APPROVED</t>
    </r>
    <r>
      <rPr>
        <b/>
        <sz val="11"/>
        <color rgb="FF000000"/>
        <rFont val="Calibri"/>
        <family val="2"/>
      </rPr>
      <t xml:space="preserve"> for funded ELC for three-four year olds (as at 1 August 2024)</t>
    </r>
  </si>
  <si>
    <r>
      <t xml:space="preserve">No. of childminders  </t>
    </r>
    <r>
      <rPr>
        <b/>
        <u/>
        <sz val="11"/>
        <color rgb="FF000000"/>
        <rFont val="Calibri"/>
        <family val="2"/>
      </rPr>
      <t>CURRENTLY DELIVERING</t>
    </r>
    <r>
      <rPr>
        <b/>
        <sz val="11"/>
        <color rgb="FF000000"/>
        <rFont val="Calibri"/>
        <family val="2"/>
      </rPr>
      <t xml:space="preserve"> funded ELC for three-four year-olds (as at 1 August 2023)</t>
    </r>
  </si>
  <si>
    <t>No. of  three-four year olds currently placed with these childminders (as at 1 August 2023)</t>
  </si>
  <si>
    <t>No. of  three-four year olds currently placed with these childminders (as at 1 August 2024)</t>
  </si>
  <si>
    <t xml:space="preserve">  -</t>
  </si>
  <si>
    <t xml:space="preserve">Yes.  All providers are listed on Angus Council’s website and are grouped by locality.  All providers are an option to choose when completing our ELC application form.    </t>
  </si>
  <si>
    <t>Yes, in the same way as we do for 2’s places</t>
  </si>
  <si>
    <t>Yes, all DCC nursery application forms contain information on all Funded Providers in Dundee and information is on the DCC website.</t>
  </si>
  <si>
    <t>Yes- information is available to all parents in the ELC parent guide for parent’s to decide what options are best for them.</t>
  </si>
  <si>
    <t xml:space="preserve">Yes ,all providers are promoted the same way through website </t>
  </si>
  <si>
    <t>Yes – all ELC options in East Lothian outlined on our website.</t>
  </si>
  <si>
    <t xml:space="preserve">Yes, advertised online and within application form </t>
  </si>
  <si>
    <t>Yes –details of how parents can access funding from any provider is available on the Falkirk Council website Marketing material promotes all provisions equally.</t>
  </si>
  <si>
    <t>Yes; All parents are offered a choice on our online enrolment in February and any telephone or e-mail queries are directed to this link</t>
  </si>
  <si>
    <t>Yes, childminders are included in the list of providers and documentation issued to parents/carers</t>
  </si>
  <si>
    <t xml:space="preserve">Yes, all partner providers are promoted equitably, alongside our own nursery provision.   Parents and carers can find details of all funded Childminders on the Perth and Kinross Council ELC web pages.   In addition to this, our corporate Social Media accounts and monthly newsletters are regularly used to share good news and good practice stories about the work of our funded Childminders.    </t>
  </si>
  <si>
    <t xml:space="preserve">Yes, through advertisement and parental communication prior to, and around registration week. </t>
  </si>
  <si>
    <t>Yes, open availability in all sectors if family meet qualifying criteria</t>
  </si>
  <si>
    <t>Yes, as part of our nursery admissions process. SCMA are full participants in this process</t>
  </si>
  <si>
    <t>Yes. We have a Guide to ELC which includes all ELC o[ptions and Family Information Services also promote all ELC provision.</t>
  </si>
  <si>
    <t>Yes this is always an option.</t>
  </si>
  <si>
    <t>Those who have applied for a 3-5 placement have been offered full 1140 hours</t>
  </si>
  <si>
    <t xml:space="preserve">Yes, all parents of eligible three and four-year olds can apply to take their full entitlement of 1140 hours, with a funded provider Childminder. However, the allocation of hours is dependent on the chosen Childminder’s availability.  </t>
  </si>
  <si>
    <t xml:space="preserve">Yes, parents' choice </t>
  </si>
  <si>
    <t>Yes this is an option for all parents</t>
  </si>
  <si>
    <t>Yes, parents can choose a blended
 model if there is a partner childminder available</t>
  </si>
  <si>
    <t>No all applications treated the same</t>
  </si>
  <si>
    <t>No. it is an open choice.</t>
  </si>
  <si>
    <t>No, we treat each request as it comes in</t>
  </si>
  <si>
    <t xml:space="preserve">No, all applications for funded ELC spaces are treated equitably.  </t>
  </si>
  <si>
    <t xml:space="preserve">Parents would not be prioritised due to the number of hours they were requesting. </t>
  </si>
  <si>
    <t xml:space="preserve">No. Parental choice is respected </t>
  </si>
  <si>
    <t>Yes parents are have to have an minimum of two sessions with a Local Authority Provider no stipulation on a funded provider</t>
  </si>
  <si>
    <t xml:space="preserve">Yes, our local authority nurseries have 3 delivery models with a minimum of a 2-day placement.  Option 1 - 190 set days at 6 hours per day (30 hours per typical week, term time). Option 2 - 152 set days at 7.5 hours per day (30 hours per typical week, term time).  Option 3 -Up to 228 set days and 5 x 5-hour sessions per week (25 hours per typical week with a daily maximum of 10 hours). Some Private and Voluntary providers, including childminders have also placed minimum and maximum hours on the placements they offer, and it is parental choice to best suit the needs of the family.  </t>
  </si>
  <si>
    <t>Parents can split their entitlement between a nursery and a childminder. The 1140 hours can be split between a nursery and a childminder in a way that is in the best interests of the child. We would recommend a minimum of two sessions.</t>
  </si>
  <si>
    <t xml:space="preserve">No. Minimum session of 3 hrs within the ECC are suggested to provide some consistency for the child </t>
  </si>
  <si>
    <t>Within a nursery a parent needs to utilise at least 1 session within the centre’s delivery model</t>
  </si>
  <si>
    <t>Details are on our website:</t>
  </si>
  <si>
    <t>No, it is influenced on what days/hours are requested and needed.  Both parties can negotiate. Funding following the child approach is upheld at all times. There is an expectation that providers would ensure that any split of hours agreed is in the best interests of the child</t>
  </si>
  <si>
    <t>No, it is parents’ choice</t>
  </si>
  <si>
    <t>Within a term time Local Authority setting minimum 3 hours placement. Within a 48 week  Local Authority setting minimum 4hr 45min</t>
  </si>
  <si>
    <t xml:space="preserve">No, this option is open, and parents/carer can choose how they would like to split their entitlement between settings. However, the allocation of a split funded place is dependent on settings being able to offer the hours requested, and availability.  </t>
  </si>
  <si>
    <t xml:space="preserve">No restrictions, but there might be consideration and flexibility with hours needed if settings were quite full. </t>
  </si>
  <si>
    <t>We would recommend a minimum of 2 sessions per week with any provider (nursery or childminder) for the best interest of the child</t>
  </si>
  <si>
    <t>Yes- minimum of 2 sessions</t>
  </si>
  <si>
    <t xml:space="preserve"> No minimum or maximum hours, but needs to work with local authority ELC models e.g. full-day, half-day or term-time model.</t>
  </si>
  <si>
    <t xml:space="preserve">We endeavor to meet parents'
requests for a blended model where possible. </t>
  </si>
  <si>
    <t>Number of hours is determined by the parent/carers and by availability of a place with their chosen provider(s).</t>
  </si>
  <si>
    <t>Again, this is parent choice, and it is childmider choice if they accept</t>
  </si>
  <si>
    <t xml:space="preserve"> It's based on choice and availability in first instance.</t>
  </si>
  <si>
    <t xml:space="preserve">No, but do encourage childminders to ensure it is viable for them </t>
  </si>
  <si>
    <t xml:space="preserve">As with last answer. </t>
  </si>
  <si>
    <t xml:space="preserve">Blended placements with LA settings are
 generally split 600/540 which is a high enough level to support business sustainability  </t>
  </si>
  <si>
    <t>No (Parental Choice)</t>
  </si>
  <si>
    <t xml:space="preserve">No. Allocations are based on parental choice. </t>
  </si>
  <si>
    <r>
      <t xml:space="preserve">No. of childminders  </t>
    </r>
    <r>
      <rPr>
        <b/>
        <u/>
        <sz val="11"/>
        <color rgb="FF000000"/>
        <rFont val="Calibri"/>
        <family val="2"/>
      </rPr>
      <t>CURRENTLY DELIVERING</t>
    </r>
    <r>
      <rPr>
        <b/>
        <sz val="11"/>
        <color rgb="FF000000"/>
        <rFont val="Calibri"/>
        <family val="2"/>
      </rPr>
      <t xml:space="preserve"> funded ELC for three-four year-olds (as at 1 August 2024)</t>
    </r>
  </si>
  <si>
    <t>No, but will support if they request it</t>
  </si>
  <si>
    <t>Yes a guidance document has been written and support can be given by the EY Central Team.</t>
  </si>
  <si>
    <t>Officers are not able to support tender applications, however answers to all questions relating to the tendering process are made public on Public Contract Scotland site. Should an application be incomplete the Council will contact the applicant for further information.</t>
  </si>
  <si>
    <t>DCC Contract Team offer a Q&amp;A function on PCS throughout the tender process.</t>
  </si>
  <si>
    <t>Yes. Community Childcare Support Team staff are available to offer support to all childminders within East Ayrshire.</t>
  </si>
  <si>
    <t>We are considering a further recruitment drive for childminders working with SCMA . Childminders are supported individually with tender process and we adapted to allow childminders to submit document via secure email rather than on Public Scotland Contract site.</t>
  </si>
  <si>
    <t>Yes, we provide initial support and advice on the Application process. Information sessions for the paperwork and payment process and Quality Assurance sessions. We have been working closely with East Lothian Works and Business Gateway to support new childminders into the business and Childminders hoping to deliver funded hours.</t>
  </si>
  <si>
    <t xml:space="preserve">Yes, Support is offered to any childminder who expresses an interest in providing Funded ELC </t>
  </si>
  <si>
    <t>Can be part of Partner monitoring group if they choose</t>
  </si>
  <si>
    <t>n/a</t>
  </si>
  <si>
    <t>Yes, visited by member of Early Years Team</t>
  </si>
  <si>
    <t>Monitoring and Liaison Officer (MLO) from GCC and Lisa France  from SCMA meet on a 6 weekly basis to identify any issues, queries or concerns</t>
  </si>
  <si>
    <t>No, we currently do not have a tendering process if you are awarded commissioning status your details are added for parental choice for funded settings, along with all other commissioned services. We do however provide support and guidance for childminders to become commissioned.</t>
  </si>
  <si>
    <t xml:space="preserve">We do not have a tendering process – we have an annual agreement - </t>
  </si>
  <si>
    <t xml:space="preserve">Yes Childminders development officer </t>
  </si>
  <si>
    <t>Yes. Emails are sent to advise the framework has opened. Help guides are emailed to interested parties. Answers/advice are provided by ELC team.</t>
  </si>
  <si>
    <t>SCMA Childminder Development Officer</t>
  </si>
  <si>
    <t>We do not have a tendering process. Childminders with grades of good or better can ask to come into partnership. If a childminder wants to come into partnership, We can arrange a visit to discuss the process, and how to fill in any paperwork</t>
  </si>
  <si>
    <t xml:space="preserve">Yes, Childminders who are interested in coming into partnership with PKC are provided with support from the outset and throughout the tender process. Childminders going through the process of registration with the Care Inspectorate are informed of the possibility of becoming approved to deliver funded ELC. Care Inspectorate registered Childminders who are interested in delivering funded ELC can meet with a member of the central Early Years team on a one-to-one basis to be provided with more detail on what is required in terms of evidence required when going through the tender process.  Childminders are also offered support to set up and navigate an account on the Public Contracts Scotland Tender platform.     During the tender process, where a Childminder does not meet criteria as part of their first submission, they are given comprehensive feedback and another chance to submit.   Once a Childminder is approved to deliver funded ELC, they are allocated PKC officers who will support them during their time working in partnership.  To begin with, PKC officers arrange a quality visit to the Childminding setting to get to know them and begin to build up a strong working relationship.  This also allows the chance to discuss any key strengths and areas for development identified as part of the tender process. </t>
  </si>
  <si>
    <t>Yes, we provide information session for childminders to attend as well as the opportunity to get support following this session if required</t>
  </si>
  <si>
    <t>Yes – Support from Local Authority Officers throughout the process.</t>
  </si>
  <si>
    <t xml:space="preserve">Childminders are included in any support given to providers who participate in the tendering process. </t>
  </si>
  <si>
    <t>We have a long standing contract with SCMA and childminders are procured through this preventing the need for individuals to participate in a tendering process</t>
  </si>
  <si>
    <t xml:space="preserve">Yes- Handbook was created to support, alongside support from CDO </t>
  </si>
  <si>
    <t xml:space="preserve"> N/A We provide support with induction, training and quality support in partnership with SCMA. Childminders are not required to tender. If they meet the National Standard they can deliver funded ELC.</t>
  </si>
  <si>
    <t xml:space="preserve">Use Supplier Development Programme to deliver bespoke training on use of Public Contracts Scotland. Publish step by step guidance on website. Share bespoke training materials on request. Provide guidance and support to those enquiring. Support tenderers through the ‘clarifications’ process.   </t>
  </si>
  <si>
    <t>At the time of the new tendering process being implemented, childminders were invited to an information session. Any prospective new childminders are given advice as required</t>
  </si>
  <si>
    <t>The funded SCMA Development Officer has attended training and provides support directly to childminders that wish to apply. The Local Authority also provides support to all applicants on the process</t>
  </si>
  <si>
    <t>Yes - An Education Support Officer works with childminder. WDC do not tender for ELC.</t>
  </si>
  <si>
    <t>No but will consider for next round of tendering</t>
  </si>
  <si>
    <t>Access to our framework is always open.  A new contract notice is published on first Monday of every month and remains open for 4-5 weeks.</t>
  </si>
  <si>
    <t xml:space="preserve">There is no time limit allocated to ELC registration submission.  EY Team members can support in the evening. </t>
  </si>
  <si>
    <t>We do not place any stipulations on childminders re documentation. We will deliver advice/support as required  on requirements of operating at good or above as per national standards</t>
  </si>
  <si>
    <t>Dumfries and Galloway follow the guidance given by colleagues in Procurement department to comply with legislation. The tender process is as streamlined as possible.</t>
  </si>
  <si>
    <t xml:space="preserve">The application process and documentation are reviewed regularly to ensure the process is not over- complicated. Feedback is offered on documentation submitted and an opportunity and time given to re-submit. </t>
  </si>
  <si>
    <t xml:space="preserve">The Council’s procurement process is open twice a year so childminders have the opportunity to apply to go on the Council’s Contract Framework </t>
  </si>
  <si>
    <t>We have an open framework so providers can apply at any time . As detailed in previous answer we have adapted the process slightly . We have just completed a Tender to join framework for 4 years . We have seen a considerable drop in childminders applying. When seeking feedback from childminders they have stated they do not want to complete qualification and this is main barrier ,also they have said parents are choosing nursery provision for most of the hours and this is not always financially sustainable . Childminders have stated they take children under 3 and under 2 as well as school aged children and some will provide additional hours to parents after parent has accessed funding within a nursery . Where parent pays childminders directly ,</t>
  </si>
  <si>
    <t>We recently held a recruitment campaign supporting Childminders with information and held 1 – 1 visits in their home. Our Early Years service has just gone through a service review and we will be making some changes to the way we deliver registering as a Funded Provider. We aim to provide video sessions to support the Funded Provider Application Process which would allow them to view the information session at a time that suits and they can also revisit the video for re-assurance. This will be backed up by face to face sessions.</t>
  </si>
  <si>
    <t xml:space="preserve">Any Childminder may apply. Support is given to childminders in the evenings. The application process is streamlined for childminders in comparison to nurseries, reducing documentation. Deadlines are not. </t>
  </si>
  <si>
    <t>SDO support</t>
  </si>
  <si>
    <t>Streamlined application process</t>
  </si>
  <si>
    <t>We have a contract with SCMA where they fully recruit and support eligible childminders wishing to become funded providers.</t>
  </si>
  <si>
    <t>N/A we do not tender at this time</t>
  </si>
  <si>
    <t>We have worked with the childminders to develop a bespoke self evaluation and quality process that takes account of care inspectorate requirements / National Standards and Inverclyde Governance of external agency requirements / holders of quality.</t>
  </si>
  <si>
    <t>Not at present but under review for 2024/ 2025</t>
  </si>
  <si>
    <t>Detailed help guides have been produced. Deadlines have been extended when we see an application is in process but not completed.</t>
  </si>
  <si>
    <t>Application process to join the Framework, is available annually for any new childminders.  The application process is streamlined, with little to no documentation requested.</t>
  </si>
  <si>
    <t>We have a single application form which fits on 2 A4 sheets of paper. After the form is submitted, a visit is arranged at time that suits the childminder to discuss partnership working and practice.</t>
  </si>
  <si>
    <t xml:space="preserve">Over the course of the last two years, we have offered engagement sessions for Childminders about working in partnership to deliver funded ELC.   We also offer a follow up session on Funding Follows the Child and how to use PCS and the PCS Tender platform.  The uptake for these sessions has been and remains low.  We provide all those going through the PCS Tender process, including Childminders, with the opportunity to ask questions throughout, the answers to which are given timeously and shared with all applicants who would benefit.   If requested, and in exceptional circumstances, we can offer an extension to the deadline for the submission of the tender. However, we remain mindful of ensuring the process is equitable and fair for all those going through it, therefore any extension would be applied to both Childminders and nursery settings.   </t>
  </si>
  <si>
    <t>Childminders are treated equally with all funded providers. Some of the information requested during the application process is not relevant to them and they are advised of this before they apply</t>
  </si>
  <si>
    <t>Support before and throughout the process. Extended deadlines if required. Realistic expectations about documentation.</t>
  </si>
  <si>
    <t xml:space="preserve">The tendering process is in line with national requirements. Support is offered through PCS-T for all providers, including childminders,  if required. </t>
  </si>
  <si>
    <t>No, the process is the same for all settings wishing to apply</t>
  </si>
  <si>
    <t>We work closely in partnership with the SCMA around recruitment, retention and support for childminders. Please refer to 3a re tender process</t>
  </si>
  <si>
    <t xml:space="preserve">As above. No tendering in Aberdeen. However, we are working in partnership with SCMA on pilot re out of hours work commitments. </t>
  </si>
  <si>
    <t>Yes. Our process for encouraging childminders to work in partnership with us is straight forward and does not involve tendering.</t>
  </si>
  <si>
    <t>Yes, online interviews scheduled in consultation with childminder.</t>
  </si>
  <si>
    <t>SCMA ELC AUDIT 2024: Additional Questions</t>
  </si>
  <si>
    <t>Aberdeenshire is part of the SCMA recruitment and retention programme and promotes Childminding as a positive career at any events relating to Early Years</t>
  </si>
  <si>
    <t xml:space="preserve">Funded childminders have a dedicated Early Years Support Officer to support improvement and practice.  We are engaging with non-funded childminders through access to free training sessions to support their practice. We are working with employability colleagues to recruit more childminders in Angus.  </t>
  </si>
  <si>
    <t xml:space="preserve">EY Team have engaged SCMA in a recruitment drive to increase the CM’s across Argyll and Bute. </t>
  </si>
  <si>
    <t>We have a centralised admissions system which makes the option of a Childminder more visible. We also liaise with the Child wellbeing partnership around proposals for wrap around enhancement , childcare from 9mths , baby places etc.</t>
  </si>
  <si>
    <t>Dumfries and Galloway Council has been working in partnership with SCMA to try to recruit additional childminders across the region. Locally around 2.4% children are receiving funded ELC with childminders.</t>
  </si>
  <si>
    <t>Childminder recruitment is ongoing. If they childminder meets the Framework Criteria they can apply to become funded ELC provider</t>
  </si>
  <si>
    <t xml:space="preserve">As outlined above . We are planning a recruitment event . We are still in the early stages of this due to officers capacity </t>
  </si>
  <si>
    <t>We will continue with our recruitment campaign, however we have a rigorous process to ensure children have access to high quality Early Learning and Child care and we have plans to start this process in October with a view to being ready for the next Academic Year. We have produced a set of robust guidelines, and we have a team of highly qualified people who will be working with our Childminders to ensure our children receive a high-quality experience. All Funded Provider Childminders are listed in cluster areas on our Website for Parents to access.</t>
  </si>
  <si>
    <t xml:space="preserve">It is parental choice that is supported in our authority.  </t>
  </si>
  <si>
    <t xml:space="preserve"> </t>
  </si>
  <si>
    <t>Local plans are based on the bi-annual ELC survey of parental demand. As stated above, no barriers are placed on CMers becoming a partner where parents express a wish to utilise a provider. Local data shows that the current number of partner CMers in Falkirk is ample to meet parental demand (see a-c).</t>
  </si>
  <si>
    <t xml:space="preserve">We are currently taking part in a recruitment drive for more childminders. We regularly review our public information about parents being able to use 1140 hours with childminder </t>
  </si>
  <si>
    <t>Clear/clearer information is/will be given on the availability of CM services to families/carers.  We do not promote CMs over Local Authority provision.</t>
  </si>
  <si>
    <t>We offer parental choice we do not differentiate as Commissioned CM are seen as one of our partners. We would like to increase Commissioned CM offering support and guidance throughout the application process.</t>
  </si>
  <si>
    <t xml:space="preserve">Any childminder can apply to deliver ELC and would go through the process already in place. There is no cap on how many childminders in our authority. </t>
  </si>
  <si>
    <t>We have had a year on year increase of funded childminders which means there are more options for parents.</t>
  </si>
  <si>
    <t>62% of our Childminders are also Funded Providers. We provide support, training and equitable status.</t>
  </si>
  <si>
    <t>Our Framework is opened each year between 2023 – 2027 to allow new childminders to apply. ELC team has supported NLC Enterprise Team at a recent event - Pathways to Self-Employment, which had a specific focus on childminding.  This also included support from SCMA, Routes to Work and Business Gateway Lanarkshire.</t>
  </si>
  <si>
    <t>Regular evening support and development sessions are offered to all childminders (in partnerhip or not) in Orkney, to support them in their practice development.</t>
  </si>
  <si>
    <t xml:space="preserve">We are committed to the key message from Funding Follows the Child; therefore, we continue to promote Childminding settings as a choice for parents when applying for funded ELC for their child. We are in the process of reinstating our Childminder Network meetings, these meetings will aim to raise the profile of the wider Childminding workforce across PKC, with a view to encouraging more Childminders to apply to work in partnership to deliver funded ELC for the children in their communities.    </t>
  </si>
  <si>
    <t xml:space="preserve">Parents in Scottish Borders have the ability to select any setting they wish to, from our framework of providers. We don’t place children in any of the settings. This way the funding follows the child and they detarmin where their child receives their funded provision </t>
  </si>
  <si>
    <t xml:space="preserve">Further promotion of blended placements.  Awareness raising about the role of a childminder and potential recruitment campaigns. Localised recruitment campaign in one community. </t>
  </si>
  <si>
    <t xml:space="preserve">Information on all providers, including childminders,  is available on our website at registration for ELC. Options available are advertised and discussed at time of application. </t>
  </si>
  <si>
    <t xml:space="preserve">We don’t have any plans. Parents have the choice of what type of settings they wish to receive their funding at. </t>
  </si>
  <si>
    <t>We are about to participate in phase 2 of the national recruitment programme with SCMA. We are very keen to increase the number of childminders in Stirling</t>
  </si>
  <si>
    <t>We have plans for open days to share the information about the role childminders play in ELC.</t>
  </si>
  <si>
    <t>Choice of parent.</t>
  </si>
  <si>
    <t>Due to childminder capacity being full, we are unable to offer any further ELC Funded hours</t>
  </si>
  <si>
    <t xml:space="preserve"> We have no specific plans ither than to continue to promote childminders as ELC providers and the blended offer available.</t>
  </si>
  <si>
    <t>Termly or monthly if they request it</t>
  </si>
  <si>
    <t>4-weekly payments cycle. CMs claim for 4 weeks ahead and receive payment mid-way through the period</t>
  </si>
  <si>
    <t xml:space="preserve">Monthly in advance. </t>
  </si>
  <si>
    <t>Monthly</t>
  </si>
  <si>
    <t>Termly (Term 1&amp;2 are paid together)</t>
  </si>
  <si>
    <t xml:space="preserve">Monthly </t>
  </si>
  <si>
    <t xml:space="preserve">Every 4 weeks 2 weeks in advance -2 weeks in arrears </t>
  </si>
  <si>
    <t>Termly</t>
  </si>
  <si>
    <t xml:space="preserve">4 weekly </t>
  </si>
  <si>
    <t>Monthly.</t>
  </si>
  <si>
    <t>4 times per year</t>
  </si>
  <si>
    <t>4 weekly</t>
  </si>
  <si>
    <t>Termly 3 times a year in advance</t>
  </si>
  <si>
    <t>Four weekly</t>
  </si>
  <si>
    <t xml:space="preserve">Childminders and Funded Providers are paid in 12 periods spread across 52 weeks. These periods vary slightly in size but aim to encompass a full month of funding with slight variations based on the start and end of the given academic year and the end of the financial year. </t>
  </si>
  <si>
    <t>Monthly in advance</t>
  </si>
  <si>
    <t>Monthly on 26th of each month</t>
  </si>
  <si>
    <t>Twice a term</t>
  </si>
  <si>
    <t>Termly from August 2024</t>
  </si>
  <si>
    <t xml:space="preserve">Paid in advance monthly, same as all providers on the framework. </t>
  </si>
  <si>
    <t>Total</t>
  </si>
  <si>
    <t>Not as high as last year which was Aberdeenshire’s first year of the deferrals for September to December being introduced</t>
  </si>
  <si>
    <t>Yes, there were 2 last year</t>
  </si>
  <si>
    <t xml:space="preserve">No  </t>
  </si>
  <si>
    <t xml:space="preserve">0 in 23/24 </t>
  </si>
  <si>
    <t>Don’t know</t>
  </si>
  <si>
    <t>Yes (4 deferrals last year)</t>
  </si>
  <si>
    <t>Yes (1)</t>
  </si>
  <si>
    <t xml:space="preserve">Yes, in 2023-24, we had no requests, compared with 2024-25, where we had one request.   </t>
  </si>
  <si>
    <t>No, as birth rates fall the number of application have reduced across all sectors</t>
  </si>
  <si>
    <t>No – same figure as last year</t>
  </si>
  <si>
    <t>no</t>
  </si>
  <si>
    <t xml:space="preserve">No. </t>
  </si>
  <si>
    <t>Not at the current time</t>
  </si>
  <si>
    <t>Don’t Know</t>
  </si>
  <si>
    <t xml:space="preserve">Don’t know </t>
  </si>
  <si>
    <t>Unable to comment</t>
  </si>
  <si>
    <t xml:space="preserve">We constantly review and align services to meet the demands of service, however, this always has to be done within budget constraints – so the answer to this question would be don’t know </t>
  </si>
  <si>
    <t>No plans to do so</t>
  </si>
  <si>
    <t xml:space="preserve">No.  </t>
  </si>
  <si>
    <t xml:space="preserve">No, as funding follows the child </t>
  </si>
  <si>
    <t>There are no plans at this time</t>
  </si>
  <si>
    <t>Not applicable</t>
  </si>
  <si>
    <t xml:space="preserve">No, not currently.  </t>
  </si>
  <si>
    <t>N/A – no cross boundary children with childminders</t>
  </si>
  <si>
    <t xml:space="preserve">Not at the current time </t>
  </si>
  <si>
    <t xml:space="preserve">Don’t know.   </t>
  </si>
  <si>
    <t>No, as funding follows the child</t>
  </si>
  <si>
    <t>NA</t>
  </si>
  <si>
    <t>Aberdeenshire is currently taking part in the pilot with SCMA to place one year olds with childminders and we currently have 4 children placed with childminders and looking them to stay with the childminder when placed as a two year old</t>
  </si>
  <si>
    <t>Angus childminders continue to be a valued part of our early learning and childcare provision.</t>
  </si>
  <si>
    <t>Each childminder has a named central support officer to offer support for the delivery of funded ELC, childminders can expect a minimum of two support visits each year and access to training/ professional learning opportunities. Their contribution to delivering funded ELC is valued by the Council.</t>
  </si>
  <si>
    <t>While the number of childminders has decreased, there are 115 registered childminders in East Ayrshire which is a healthy number.</t>
  </si>
  <si>
    <t xml:space="preserve">Fife has a high number of childminders in partnership to deliver funded ELC.  Our recent survey of partnership working evidenced a high level of satisfaction in working in partnership to deliver funded ELC. </t>
  </si>
  <si>
    <t>No, nothing more to add.</t>
  </si>
  <si>
    <t>We value our commissioned Childminders and treat them as a valued partner provider</t>
  </si>
  <si>
    <t xml:space="preserve">There has been a decline in the number of childminders within our community, particularly within our island communities.  We have been part of the SCMA childminder recruitment campaign previously and we have plans to run another recruitment campaign in the near future.  </t>
  </si>
  <si>
    <t>We would be happy to support in any way to raise awareness of and give support to childminder recruitment.</t>
  </si>
  <si>
    <t xml:space="preserve">We are continuing on our local recruitment campaign on a regular basis. </t>
  </si>
  <si>
    <t>As detailed earlier (second question in this table). This explains some of the challenges and the feedback we have received form childminders as to why they are choosing not to come into partnership with Council to deliver funded hours.</t>
  </si>
  <si>
    <t>Due to the expansion of Early Learning and Childcare, several of our childminders have taken up posts within Early Years settings. We also promote the status of Funded Provider childminders to our parents and families through our communications and website.</t>
  </si>
  <si>
    <t xml:space="preserve">Whilst PKC are aware of the recruitment programme currently being supported by SCMA, we have opted not to take part in this at this time.  This is due to our already well established processes to support the recruitment of new childminders and the robust processes we have in place to support already registered childminders to apply to come into partnership.   </t>
  </si>
  <si>
    <t>Change 2023-24</t>
  </si>
  <si>
    <t>No. of childminders in each area as at 31 July 2024</t>
  </si>
  <si>
    <t xml:space="preserve">No - allocations are based on parental choice. </t>
  </si>
  <si>
    <t>Have all parents in your local authority area been offered the option of taking their full entitlement of 1140 hours with a childminder for their  three-four year olds from August 2024? (if not, please provide some detail regarding this)</t>
  </si>
  <si>
    <t>Have all parents in your local authority area been offered the option of a blended placement involving a childminder for their three-four year olds from August 2024? (if not, please provide some detail regarding this)</t>
  </si>
  <si>
    <t xml:space="preserve">No, we have increased the number of childminders on our framework by 2 </t>
  </si>
  <si>
    <t>Termly (but paid in advance vby SCMA)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</si>
</sst>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rgb="FF000000"/>
      <name val="Calibri"/>
      <family val="2"/>
    </font>
    <font>
      <b/>
      <sz val="11"/>
      <name val="Calibri"/>
      <family val="2"/>
    </font>
    <font>
      <sz val="11"/>
      <name val="Calibri"/>
      <family val="2"/>
    </font>
    <font>
      <sz val="11"/>
      <color theme="1"/>
      <name val="Calibri"/>
      <family val="2"/>
    </font>
    <font>
      <b/>
      <sz val="11"/>
      <color rgb="FF000000"/>
      <name val="Calibri"/>
      <family val="2"/>
    </font>
    <font>
      <b/>
      <sz val="12"/>
      <name val="Calibri"/>
      <family val="2"/>
    </font>
    <font>
      <b/>
      <sz val="14"/>
      <name val="Calibri"/>
      <family val="2"/>
    </font>
    <font>
      <b/>
      <u/>
      <sz val="11"/>
      <color rgb="FF000000"/>
      <name val="Calibri"/>
      <family val="2"/>
    </font>
    <font>
      <b/>
      <sz val="16"/>
      <name val="Calibri"/>
      <family val="2"/>
    </font>
    <font>
      <b/>
      <sz val="11"/>
      <color theme="1"/>
      <name val="Calibri"/>
      <family val="2"/>
      <scheme val="minor"/>
    </font>
    <font>
      <sz val="10"/>
      <name val="Gill Sans MT"/>
      <family val="2"/>
    </font>
    <font>
      <b/>
      <sz val="11"/>
      <color theme="1"/>
      <name val="Calibri"/>
      <family val="2"/>
    </font>
    <font>
      <b/>
      <u/>
      <sz val="11"/>
      <color theme="1"/>
      <name val="Calibri"/>
      <family val="2"/>
    </font>
    <font>
      <sz val="11"/>
      <color theme="1"/>
      <name val="Gill Sans MT"/>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rgb="FFFFFF00"/>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107">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xf>
    <xf numFmtId="0" fontId="1" fillId="0" borderId="0" xfId="0" applyFont="1"/>
    <xf numFmtId="0" fontId="1" fillId="0" borderId="1" xfId="0" applyFont="1" applyBorder="1" applyAlignment="1">
      <alignment horizontal="left" vertical="top" wrapText="1"/>
    </xf>
    <xf numFmtId="0" fontId="1"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vertical="top"/>
    </xf>
    <xf numFmtId="0" fontId="1" fillId="0" borderId="3"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5" fillId="2" borderId="1" xfId="0" applyFont="1" applyFill="1" applyBorder="1" applyAlignment="1">
      <alignment horizontal="center" vertical="center"/>
    </xf>
    <xf numFmtId="0" fontId="4" fillId="0" borderId="1" xfId="0" applyFont="1" applyBorder="1" applyAlignment="1">
      <alignment vertical="top" wrapText="1"/>
    </xf>
    <xf numFmtId="0" fontId="1" fillId="2" borderId="1" xfId="0" applyFont="1" applyFill="1" applyBorder="1" applyAlignment="1">
      <alignment vertical="top"/>
    </xf>
    <xf numFmtId="0" fontId="1" fillId="0" borderId="1" xfId="0" applyFont="1" applyBorder="1"/>
    <xf numFmtId="0" fontId="2" fillId="0" borderId="1" xfId="0" applyFont="1" applyBorder="1"/>
    <xf numFmtId="0" fontId="1" fillId="0" borderId="5"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horizontal="left" vertical="top"/>
    </xf>
    <xf numFmtId="0" fontId="2" fillId="0" borderId="1" xfId="0" applyFont="1" applyBorder="1" applyAlignment="1">
      <alignment horizontal="center" vertical="top"/>
    </xf>
    <xf numFmtId="0" fontId="1" fillId="0" borderId="0" xfId="0" applyFont="1" applyAlignment="1">
      <alignment horizontal="left"/>
    </xf>
    <xf numFmtId="0" fontId="1" fillId="0" borderId="1" xfId="0" applyFont="1" applyBorder="1" applyAlignment="1">
      <alignment horizontal="right" vertical="top"/>
    </xf>
    <xf numFmtId="0" fontId="5" fillId="2" borderId="1" xfId="0" applyFont="1" applyFill="1" applyBorder="1" applyAlignment="1">
      <alignment horizontal="center"/>
    </xf>
    <xf numFmtId="0" fontId="1" fillId="2" borderId="1" xfId="0" applyFont="1" applyFill="1" applyBorder="1" applyAlignment="1">
      <alignment vertical="top" wrapText="1"/>
    </xf>
    <xf numFmtId="0" fontId="4" fillId="4" borderId="1" xfId="0" applyFont="1" applyFill="1" applyBorder="1" applyAlignment="1">
      <alignment vertical="top" wrapText="1"/>
    </xf>
    <xf numFmtId="0" fontId="0" fillId="3" borderId="1" xfId="0" applyFill="1" applyBorder="1" applyAlignment="1">
      <alignment horizontal="center"/>
    </xf>
    <xf numFmtId="0" fontId="2" fillId="4" borderId="1" xfId="0" applyFont="1" applyFill="1" applyBorder="1" applyAlignment="1">
      <alignment horizontal="center"/>
    </xf>
    <xf numFmtId="15" fontId="2" fillId="0" borderId="1" xfId="0" applyNumberFormat="1" applyFont="1" applyBorder="1" applyAlignment="1">
      <alignment horizontal="left"/>
    </xf>
    <xf numFmtId="0" fontId="8" fillId="0" borderId="0" xfId="0" applyFont="1"/>
    <xf numFmtId="0" fontId="0" fillId="0" borderId="0" xfId="0" applyAlignment="1">
      <alignment vertical="top"/>
    </xf>
    <xf numFmtId="1" fontId="0" fillId="0" borderId="0" xfId="0" applyNumberFormat="1"/>
    <xf numFmtId="164" fontId="1" fillId="0" borderId="0" xfId="0" applyNumberFormat="1" applyFont="1"/>
    <xf numFmtId="164" fontId="2" fillId="0" borderId="0" xfId="0" applyNumberFormat="1" applyFont="1"/>
    <xf numFmtId="0" fontId="1" fillId="0" borderId="1" xfId="0" applyFont="1" applyBorder="1" applyAlignment="1">
      <alignment horizontal="center"/>
    </xf>
    <xf numFmtId="0" fontId="5" fillId="4" borderId="1" xfId="0" applyFont="1" applyFill="1" applyBorder="1" applyAlignment="1">
      <alignment horizontal="center"/>
    </xf>
    <xf numFmtId="0" fontId="1" fillId="0" borderId="1" xfId="0" applyFont="1" applyBorder="1" applyAlignment="1">
      <alignment vertical="top" wrapText="1"/>
    </xf>
    <xf numFmtId="0" fontId="9" fillId="0" borderId="0" xfId="0" applyFont="1" applyAlignment="1">
      <alignment horizontal="center" vertical="center" wrapText="1"/>
    </xf>
    <xf numFmtId="0" fontId="5" fillId="5" borderId="1" xfId="0" applyFont="1" applyFill="1" applyBorder="1" applyAlignment="1">
      <alignment horizontal="center"/>
    </xf>
    <xf numFmtId="0" fontId="4" fillId="5" borderId="1" xfId="0" applyFont="1" applyFill="1" applyBorder="1" applyAlignment="1">
      <alignment vertical="top" wrapText="1"/>
    </xf>
    <xf numFmtId="0" fontId="1" fillId="5" borderId="1" xfId="0" applyFont="1" applyFill="1" applyBorder="1" applyAlignment="1">
      <alignment vertical="top" wrapText="1"/>
    </xf>
    <xf numFmtId="0" fontId="9" fillId="5" borderId="7" xfId="0" applyFont="1" applyFill="1" applyBorder="1" applyAlignment="1">
      <alignment horizontal="left" vertical="top" wrapText="1"/>
    </xf>
    <xf numFmtId="0" fontId="2" fillId="0" borderId="0" xfId="0" applyFont="1" applyAlignment="1">
      <alignment horizontal="center" vertical="top" wrapText="1"/>
    </xf>
    <xf numFmtId="0" fontId="13"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2" fillId="0" borderId="0" xfId="0" applyFont="1" applyAlignment="1">
      <alignment horizontal="left" vertical="top"/>
    </xf>
    <xf numFmtId="0" fontId="0" fillId="0" borderId="4" xfId="0"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left" vertical="top"/>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3"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horizontal="center" vertical="center"/>
    </xf>
    <xf numFmtId="0" fontId="1" fillId="0" borderId="6" xfId="0" applyFont="1" applyBorder="1" applyAlignment="1">
      <alignment horizontal="center" vertical="center"/>
    </xf>
    <xf numFmtId="0" fontId="1" fillId="5" borderId="6" xfId="0" applyFont="1" applyFill="1" applyBorder="1" applyAlignment="1">
      <alignment horizontal="center" vertical="center"/>
    </xf>
    <xf numFmtId="0" fontId="11" fillId="2" borderId="1"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164" fontId="1" fillId="0" borderId="1" xfId="0" applyNumberFormat="1" applyFont="1" applyBorder="1" applyAlignment="1">
      <alignment horizontal="center" vertical="center"/>
    </xf>
    <xf numFmtId="164" fontId="1" fillId="5" borderId="1" xfId="0" applyNumberFormat="1" applyFont="1" applyFill="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5" borderId="4" xfId="0" applyFill="1" applyBorder="1" applyAlignment="1">
      <alignment horizontal="center" vertical="center" wrapText="1"/>
    </xf>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0" xfId="0" applyFont="1" applyFill="1" applyAlignment="1">
      <alignment horizontal="center" vertical="center" wrapText="1"/>
    </xf>
    <xf numFmtId="0" fontId="0" fillId="5" borderId="4" xfId="0" applyFill="1" applyBorder="1" applyAlignment="1">
      <alignment horizontal="center" vertical="center"/>
    </xf>
    <xf numFmtId="0" fontId="0" fillId="6" borderId="1" xfId="0" applyFill="1" applyBorder="1"/>
    <xf numFmtId="0" fontId="0" fillId="5"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164" fontId="1" fillId="2" borderId="1" xfId="0" applyNumberFormat="1" applyFont="1" applyFill="1" applyBorder="1" applyAlignment="1">
      <alignment horizontal="center" vertical="center"/>
    </xf>
    <xf numFmtId="0" fontId="9" fillId="0" borderId="1" xfId="0" applyFont="1" applyBorder="1" applyAlignment="1">
      <alignment horizontal="left" vertical="top" wrapText="1"/>
    </xf>
    <xf numFmtId="0" fontId="0" fillId="0" borderId="1" xfId="0" applyBorder="1"/>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horizontal="left" vertical="top"/>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4" xfId="0" applyBorder="1"/>
    <xf numFmtId="0" fontId="1" fillId="0" borderId="9" xfId="0" applyFont="1" applyBorder="1" applyAlignment="1">
      <alignment horizontal="left" vertical="top" wrapText="1"/>
    </xf>
    <xf numFmtId="0" fontId="4" fillId="0" borderId="0" xfId="0" applyFont="1"/>
    <xf numFmtId="165" fontId="2" fillId="0" borderId="1" xfId="0" applyNumberFormat="1" applyFont="1" applyBorder="1" applyAlignment="1">
      <alignment horizontal="center" vertical="top"/>
    </xf>
    <xf numFmtId="165" fontId="1" fillId="5"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xf>
    <xf numFmtId="165" fontId="1"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4" fillId="0" borderId="4" xfId="0" applyFont="1" applyBorder="1" applyAlignment="1">
      <alignment vertical="top" wrapText="1"/>
    </xf>
    <xf numFmtId="0" fontId="6" fillId="0" borderId="0" xfId="0" applyFont="1" applyAlignment="1">
      <alignment horizont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Summary</a:t>
            </a:r>
            <a:r>
              <a:rPr lang="en-GB" b="1" baseline="0"/>
              <a:t> of Change in Numbers of Childminders Delivering Funded ELC 2023-24</a:t>
            </a:r>
          </a:p>
          <a:p>
            <a:pPr>
              <a:defRPr b="1"/>
            </a:pPr>
            <a:r>
              <a:rPr lang="en-GB" sz="1000" b="1" baseline="0"/>
              <a:t>(based on sample of 27 local authorities who responded to both the 2023 and 2024 ELC Audits)</a:t>
            </a:r>
            <a:endParaRPr lang="en-GB" sz="10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0"/>
          <c:tx>
            <c:strRef>
              <c:f>'Change in Delivering Summary'!$A$6</c:f>
              <c:strCache>
                <c:ptCount val="1"/>
                <c:pt idx="0">
                  <c:v>Childminders Stopped Delivering</c:v>
                </c:pt>
              </c:strCache>
            </c:strRef>
          </c:tx>
          <c:spPr>
            <a:solidFill>
              <a:srgbClr val="FF000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Summary'!$B$6:$C$6</c:f>
              <c:numCache>
                <c:formatCode>0</c:formatCode>
                <c:ptCount val="2"/>
                <c:pt idx="0">
                  <c:v>-35</c:v>
                </c:pt>
                <c:pt idx="1">
                  <c:v>-47</c:v>
                </c:pt>
              </c:numCache>
            </c:numRef>
          </c:val>
          <c:extLst>
            <c:ext xmlns:c16="http://schemas.microsoft.com/office/drawing/2014/chart" uri="{C3380CC4-5D6E-409C-BE32-E72D297353CC}">
              <c16:uniqueId val="{00000001-92C5-42CF-8524-B5AC8D855B28}"/>
            </c:ext>
          </c:extLst>
        </c:ser>
        <c:ser>
          <c:idx val="0"/>
          <c:order val="1"/>
          <c:tx>
            <c:strRef>
              <c:f>'Change in Delivering Summary'!$A$5</c:f>
              <c:strCache>
                <c:ptCount val="1"/>
                <c:pt idx="0">
                  <c:v>Additional Childminders Delivering</c:v>
                </c:pt>
              </c:strCache>
            </c:strRef>
          </c:tx>
          <c:spPr>
            <a:solidFill>
              <a:srgbClr val="00B05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Summary'!$B$5:$C$5</c:f>
              <c:numCache>
                <c:formatCode>General</c:formatCode>
                <c:ptCount val="2"/>
                <c:pt idx="0">
                  <c:v>37</c:v>
                </c:pt>
                <c:pt idx="1">
                  <c:v>35</c:v>
                </c:pt>
              </c:numCache>
            </c:numRef>
          </c:val>
          <c:extLst>
            <c:ext xmlns:c16="http://schemas.microsoft.com/office/drawing/2014/chart" uri="{C3380CC4-5D6E-409C-BE32-E72D297353CC}">
              <c16:uniqueId val="{00000000-92C5-42CF-8524-B5AC8D855B28}"/>
            </c:ext>
          </c:extLst>
        </c:ser>
        <c:dLbls>
          <c:showLegendKey val="0"/>
          <c:showVal val="0"/>
          <c:showCatName val="0"/>
          <c:showSerName val="0"/>
          <c:showPercent val="0"/>
          <c:showBubbleSize val="0"/>
        </c:dLbls>
        <c:gapWidth val="150"/>
        <c:shape val="box"/>
        <c:axId val="880140143"/>
        <c:axId val="880139727"/>
        <c:axId val="0"/>
      </c:bar3DChart>
      <c:catAx>
        <c:axId val="8801401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39727"/>
        <c:crosses val="autoZero"/>
        <c:auto val="1"/>
        <c:lblAlgn val="ctr"/>
        <c:lblOffset val="100"/>
        <c:noMultiLvlLbl val="0"/>
      </c:catAx>
      <c:valAx>
        <c:axId val="880139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401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1272540</xdr:colOff>
      <xdr:row>9</xdr:row>
      <xdr:rowOff>80010</xdr:rowOff>
    </xdr:from>
    <xdr:to>
      <xdr:col>6</xdr:col>
      <xdr:colOff>365760</xdr:colOff>
      <xdr:row>30</xdr:row>
      <xdr:rowOff>30480</xdr:rowOff>
    </xdr:to>
    <xdr:graphicFrame macro="">
      <xdr:nvGraphicFramePr>
        <xdr:cNvPr id="2" name="Chart 1">
          <a:extLst>
            <a:ext uri="{FF2B5EF4-FFF2-40B4-BE49-F238E27FC236}">
              <a16:creationId xmlns:a16="http://schemas.microsoft.com/office/drawing/2014/main" id="{7435B1D8-FA5F-EA8E-A7C2-1B9508F587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0.52571</cdr:x>
      <cdr:y>0.20201</cdr:y>
    </cdr:from>
    <cdr:to>
      <cdr:x>0.61429</cdr:x>
      <cdr:y>0.28643</cdr:y>
    </cdr:to>
    <cdr:sp macro="" textlink="">
      <cdr:nvSpPr>
        <cdr:cNvPr id="2" name="TextBox 1">
          <a:extLst xmlns:a="http://schemas.openxmlformats.org/drawingml/2006/main">
            <a:ext uri="{FF2B5EF4-FFF2-40B4-BE49-F238E27FC236}">
              <a16:creationId xmlns:a16="http://schemas.microsoft.com/office/drawing/2014/main" id="{9CE4C224-F93B-6899-8FDC-B0A2669F2E21}"/>
            </a:ext>
          </a:extLst>
        </cdr:cNvPr>
        <cdr:cNvSpPr txBox="1"/>
      </cdr:nvSpPr>
      <cdr:spPr>
        <a:xfrm xmlns:a="http://schemas.openxmlformats.org/drawingml/2006/main">
          <a:off x="2804160" y="765810"/>
          <a:ext cx="472440" cy="3200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5"/>
              </a:solidFill>
            </a:rPr>
            <a:t>+2</a:t>
          </a:r>
        </a:p>
      </cdr:txBody>
    </cdr:sp>
  </cdr:relSizeAnchor>
  <cdr:relSizeAnchor xmlns:cdr="http://schemas.openxmlformats.org/drawingml/2006/chartDrawing">
    <cdr:from>
      <cdr:x>0.74571</cdr:x>
      <cdr:y>0.21407</cdr:y>
    </cdr:from>
    <cdr:to>
      <cdr:x>0.84571</cdr:x>
      <cdr:y>0.29246</cdr:y>
    </cdr:to>
    <cdr:sp macro="" textlink="">
      <cdr:nvSpPr>
        <cdr:cNvPr id="3" name="TextBox 2">
          <a:extLst xmlns:a="http://schemas.openxmlformats.org/drawingml/2006/main">
            <a:ext uri="{FF2B5EF4-FFF2-40B4-BE49-F238E27FC236}">
              <a16:creationId xmlns:a16="http://schemas.microsoft.com/office/drawing/2014/main" id="{4C6ED98D-2B4D-C8E0-D4B8-6D0028D96E19}"/>
            </a:ext>
          </a:extLst>
        </cdr:cNvPr>
        <cdr:cNvSpPr txBox="1"/>
      </cdr:nvSpPr>
      <cdr:spPr>
        <a:xfrm xmlns:a="http://schemas.openxmlformats.org/drawingml/2006/main">
          <a:off x="3977640" y="811530"/>
          <a:ext cx="533400" cy="297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5"/>
              </a:solidFill>
            </a:rPr>
            <a:t>-12</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zoomScaleNormal="100" workbookViewId="0">
      <pane xSplit="1" topLeftCell="B1" activePane="topRight" state="frozen"/>
      <selection pane="topRight" activeCell="H6" sqref="H6"/>
    </sheetView>
  </sheetViews>
  <sheetFormatPr defaultColWidth="8.85546875" defaultRowHeight="15" x14ac:dyDescent="0.25"/>
  <cols>
    <col min="1" max="1" width="27.140625" style="4" customWidth="1"/>
    <col min="2" max="2" width="18.7109375" style="4" customWidth="1"/>
    <col min="3" max="4" width="21.28515625" style="4" customWidth="1"/>
    <col min="5" max="5" width="20.7109375" style="4" customWidth="1"/>
    <col min="6" max="6" width="22.28515625" style="4" customWidth="1"/>
    <col min="7" max="7" width="22.28515625" style="1" customWidth="1"/>
    <col min="8" max="8" width="18.42578125" style="1" customWidth="1"/>
    <col min="9" max="9" width="21.28515625" style="1" customWidth="1"/>
    <col min="10" max="10" width="21.85546875" style="1" customWidth="1"/>
    <col min="11" max="11" width="19.7109375" style="1" customWidth="1"/>
    <col min="12" max="12" width="47.140625" style="2" customWidth="1"/>
    <col min="13" max="13" width="41.140625" style="1" customWidth="1"/>
    <col min="14" max="14" width="39.28515625" style="1" customWidth="1"/>
    <col min="15" max="15" width="37.5703125" style="1" customWidth="1"/>
    <col min="16" max="16" width="41.28515625" style="1" customWidth="1"/>
    <col min="17" max="17" width="37.7109375" style="1" customWidth="1"/>
    <col min="18" max="18" width="36" style="1" customWidth="1"/>
    <col min="19" max="16384" width="8.85546875" style="1"/>
  </cols>
  <sheetData>
    <row r="1" spans="1:18" ht="21" x14ac:dyDescent="0.35">
      <c r="A1" s="30" t="s">
        <v>80</v>
      </c>
      <c r="B1" s="30"/>
    </row>
    <row r="2" spans="1:18" ht="21" x14ac:dyDescent="0.35">
      <c r="A2" s="30"/>
      <c r="B2" s="30"/>
    </row>
    <row r="3" spans="1:18" ht="18.75" x14ac:dyDescent="0.3">
      <c r="A3" s="22"/>
      <c r="B3" s="6"/>
      <c r="C3" s="106" t="s">
        <v>33</v>
      </c>
      <c r="D3" s="106"/>
      <c r="E3" s="106"/>
      <c r="F3" s="7"/>
      <c r="G3" s="7" t="s">
        <v>35</v>
      </c>
      <c r="H3" s="7"/>
      <c r="I3" s="106" t="s">
        <v>36</v>
      </c>
      <c r="J3" s="106"/>
      <c r="K3" s="106"/>
      <c r="L3" s="7"/>
    </row>
    <row r="4" spans="1:18" ht="15.75" x14ac:dyDescent="0.25">
      <c r="A4" s="22"/>
      <c r="B4" s="35"/>
      <c r="C4" s="12">
        <v>2023</v>
      </c>
      <c r="D4" s="39">
        <v>2024</v>
      </c>
      <c r="E4" s="13" t="s">
        <v>396</v>
      </c>
      <c r="F4" s="36">
        <v>2023</v>
      </c>
      <c r="G4" s="39">
        <v>2024</v>
      </c>
      <c r="H4" s="24" t="s">
        <v>396</v>
      </c>
      <c r="I4" s="12">
        <v>2023</v>
      </c>
      <c r="J4" s="39">
        <v>2024</v>
      </c>
      <c r="K4" s="24" t="s">
        <v>396</v>
      </c>
      <c r="L4" s="9"/>
      <c r="M4" s="10"/>
      <c r="N4" s="10"/>
      <c r="O4" s="10"/>
      <c r="P4" s="10"/>
      <c r="Q4" s="10"/>
      <c r="R4" s="11"/>
    </row>
    <row r="5" spans="1:18" s="4" customFormat="1" ht="120" x14ac:dyDescent="0.25">
      <c r="A5" s="5" t="s">
        <v>0</v>
      </c>
      <c r="B5" s="14" t="s">
        <v>397</v>
      </c>
      <c r="C5" s="105" t="s">
        <v>73</v>
      </c>
      <c r="D5" s="40" t="s">
        <v>76</v>
      </c>
      <c r="E5" s="15" t="s">
        <v>34</v>
      </c>
      <c r="F5" s="26" t="s">
        <v>74</v>
      </c>
      <c r="G5" s="40" t="s">
        <v>77</v>
      </c>
      <c r="H5" s="15" t="s">
        <v>34</v>
      </c>
      <c r="I5" s="37" t="s">
        <v>75</v>
      </c>
      <c r="J5" s="41" t="s">
        <v>78</v>
      </c>
      <c r="K5" s="25" t="s">
        <v>34</v>
      </c>
      <c r="L5" s="18" t="s">
        <v>37</v>
      </c>
      <c r="M5" s="19" t="s">
        <v>119</v>
      </c>
      <c r="N5" s="19" t="s">
        <v>120</v>
      </c>
      <c r="O5" s="19" t="s">
        <v>38</v>
      </c>
      <c r="P5" s="19" t="s">
        <v>39</v>
      </c>
      <c r="Q5" s="19" t="s">
        <v>40</v>
      </c>
    </row>
    <row r="6" spans="1:18" ht="60" x14ac:dyDescent="0.25">
      <c r="A6" s="20" t="s">
        <v>1</v>
      </c>
      <c r="B6" s="53">
        <v>111</v>
      </c>
      <c r="C6" s="49">
        <v>61</v>
      </c>
      <c r="D6" s="44">
        <v>64</v>
      </c>
      <c r="E6" s="50">
        <f>D6-C6</f>
        <v>3</v>
      </c>
      <c r="F6" s="51">
        <v>22</v>
      </c>
      <c r="G6" s="46">
        <v>14</v>
      </c>
      <c r="H6" s="52">
        <f>G6-F6</f>
        <v>-8</v>
      </c>
      <c r="I6" s="51">
        <v>30</v>
      </c>
      <c r="J6" s="46">
        <v>14</v>
      </c>
      <c r="K6" s="52">
        <f>J6-I6</f>
        <v>-16</v>
      </c>
      <c r="L6" s="57" t="s">
        <v>108</v>
      </c>
      <c r="M6" s="57" t="s">
        <v>94</v>
      </c>
      <c r="N6" s="57" t="s">
        <v>121</v>
      </c>
      <c r="O6" s="57" t="s">
        <v>136</v>
      </c>
      <c r="P6" s="57" t="s">
        <v>168</v>
      </c>
      <c r="Q6" s="57" t="s">
        <v>186</v>
      </c>
    </row>
    <row r="7" spans="1:18" ht="60" x14ac:dyDescent="0.25">
      <c r="A7" s="20" t="s">
        <v>2</v>
      </c>
      <c r="B7" s="53">
        <v>221</v>
      </c>
      <c r="C7" s="49">
        <v>85</v>
      </c>
      <c r="D7" s="44">
        <v>93</v>
      </c>
      <c r="E7" s="50">
        <f t="shared" ref="E7:E37" si="0">D7-C7</f>
        <v>8</v>
      </c>
      <c r="F7" s="51">
        <v>3</v>
      </c>
      <c r="G7" s="46">
        <v>5</v>
      </c>
      <c r="H7" s="52">
        <f t="shared" ref="H7:H37" si="1">G7-F7</f>
        <v>2</v>
      </c>
      <c r="I7" s="51">
        <v>3</v>
      </c>
      <c r="J7" s="46">
        <v>6</v>
      </c>
      <c r="K7" s="52">
        <f>J7-I7</f>
        <v>3</v>
      </c>
      <c r="L7" s="57" t="s">
        <v>81</v>
      </c>
      <c r="M7" s="57" t="s">
        <v>109</v>
      </c>
      <c r="N7" s="57" t="s">
        <v>122</v>
      </c>
      <c r="O7" s="57" t="s">
        <v>134</v>
      </c>
      <c r="P7" s="57" t="s">
        <v>152</v>
      </c>
      <c r="Q7" s="57" t="s">
        <v>152</v>
      </c>
    </row>
    <row r="8" spans="1:18" ht="210" x14ac:dyDescent="0.25">
      <c r="A8" s="20" t="s">
        <v>3</v>
      </c>
      <c r="B8" s="53">
        <v>78</v>
      </c>
      <c r="C8" s="60" t="s">
        <v>55</v>
      </c>
      <c r="D8" s="44">
        <v>23</v>
      </c>
      <c r="E8" s="50" t="s">
        <v>79</v>
      </c>
      <c r="F8" s="61" t="s">
        <v>55</v>
      </c>
      <c r="G8" s="46">
        <v>4</v>
      </c>
      <c r="H8" s="52" t="s">
        <v>79</v>
      </c>
      <c r="I8" s="61" t="s">
        <v>55</v>
      </c>
      <c r="J8" s="46">
        <v>9</v>
      </c>
      <c r="K8" s="52" t="s">
        <v>195</v>
      </c>
      <c r="L8" s="57" t="s">
        <v>82</v>
      </c>
      <c r="M8" s="57" t="s">
        <v>94</v>
      </c>
      <c r="N8" s="57" t="s">
        <v>123</v>
      </c>
      <c r="O8" s="57" t="s">
        <v>135</v>
      </c>
      <c r="P8" s="57" t="s">
        <v>153</v>
      </c>
      <c r="Q8" s="57" t="s">
        <v>169</v>
      </c>
    </row>
    <row r="9" spans="1:18" ht="30" x14ac:dyDescent="0.25">
      <c r="A9" s="20" t="s">
        <v>4</v>
      </c>
      <c r="B9" s="53">
        <v>56</v>
      </c>
      <c r="C9" s="49">
        <v>22</v>
      </c>
      <c r="D9" s="44">
        <v>22</v>
      </c>
      <c r="E9" s="50">
        <f t="shared" si="0"/>
        <v>0</v>
      </c>
      <c r="F9" s="51">
        <v>4</v>
      </c>
      <c r="G9" s="46">
        <v>12</v>
      </c>
      <c r="H9" s="52">
        <f t="shared" si="1"/>
        <v>8</v>
      </c>
      <c r="I9" s="51">
        <v>5</v>
      </c>
      <c r="J9" s="46">
        <v>3</v>
      </c>
      <c r="K9" s="52">
        <f>J9-I9</f>
        <v>-2</v>
      </c>
      <c r="L9" s="57" t="s">
        <v>83</v>
      </c>
      <c r="M9" s="57" t="s">
        <v>94</v>
      </c>
      <c r="N9" s="57" t="s">
        <v>94</v>
      </c>
      <c r="O9" s="57" t="s">
        <v>136</v>
      </c>
      <c r="P9" s="57" t="s">
        <v>136</v>
      </c>
      <c r="Q9" s="57" t="s">
        <v>117</v>
      </c>
    </row>
    <row r="10" spans="1:18" s="3" customFormat="1" ht="55.9" customHeight="1" x14ac:dyDescent="0.25">
      <c r="A10" s="5" t="s">
        <v>59</v>
      </c>
      <c r="B10" s="53">
        <v>29</v>
      </c>
      <c r="C10" s="49">
        <v>17</v>
      </c>
      <c r="D10" s="45">
        <v>17</v>
      </c>
      <c r="E10" s="50">
        <f t="shared" si="0"/>
        <v>0</v>
      </c>
      <c r="F10" s="51">
        <v>1</v>
      </c>
      <c r="G10" s="47">
        <v>2</v>
      </c>
      <c r="H10" s="52">
        <f t="shared" si="1"/>
        <v>1</v>
      </c>
      <c r="I10" s="51">
        <v>1</v>
      </c>
      <c r="J10" s="47">
        <v>4</v>
      </c>
      <c r="K10" s="52">
        <f>J10-I10</f>
        <v>3</v>
      </c>
      <c r="L10" s="57" t="s">
        <v>84</v>
      </c>
      <c r="M10" s="59" t="s">
        <v>94</v>
      </c>
      <c r="N10" s="59" t="s">
        <v>94</v>
      </c>
      <c r="O10" s="59" t="s">
        <v>136</v>
      </c>
      <c r="P10" s="57" t="s">
        <v>188</v>
      </c>
      <c r="Q10" s="57" t="s">
        <v>189</v>
      </c>
      <c r="R10" s="1"/>
    </row>
    <row r="11" spans="1:18" s="3" customFormat="1" ht="30" x14ac:dyDescent="0.25">
      <c r="A11" s="5" t="s">
        <v>6</v>
      </c>
      <c r="B11" s="53">
        <v>72</v>
      </c>
      <c r="C11" s="49">
        <v>27</v>
      </c>
      <c r="D11" s="45">
        <v>27</v>
      </c>
      <c r="E11" s="50">
        <f t="shared" si="0"/>
        <v>0</v>
      </c>
      <c r="F11" s="51">
        <v>4</v>
      </c>
      <c r="G11" s="47">
        <v>6</v>
      </c>
      <c r="H11" s="52">
        <f t="shared" si="1"/>
        <v>2</v>
      </c>
      <c r="I11" s="51">
        <v>6</v>
      </c>
      <c r="J11" s="47">
        <v>8</v>
      </c>
      <c r="K11" s="52">
        <f t="shared" ref="K11:K37" si="2">J11-I11</f>
        <v>2</v>
      </c>
      <c r="L11" s="57" t="s">
        <v>85</v>
      </c>
      <c r="M11" s="59" t="s">
        <v>94</v>
      </c>
      <c r="N11" s="59" t="s">
        <v>94</v>
      </c>
      <c r="O11" s="59" t="s">
        <v>136</v>
      </c>
      <c r="P11" s="59" t="s">
        <v>136</v>
      </c>
      <c r="Q11" s="57" t="s">
        <v>170</v>
      </c>
      <c r="R11" s="1"/>
    </row>
    <row r="12" spans="1:18" s="3" customFormat="1" ht="90" x14ac:dyDescent="0.25">
      <c r="A12" s="5" t="s">
        <v>7</v>
      </c>
      <c r="B12" s="53">
        <v>69</v>
      </c>
      <c r="C12" s="49">
        <v>11</v>
      </c>
      <c r="D12" s="45">
        <v>11</v>
      </c>
      <c r="E12" s="50">
        <f t="shared" si="0"/>
        <v>0</v>
      </c>
      <c r="F12" s="51">
        <v>0</v>
      </c>
      <c r="G12" s="47">
        <v>0</v>
      </c>
      <c r="H12" s="52">
        <f t="shared" si="1"/>
        <v>0</v>
      </c>
      <c r="I12" s="51">
        <v>0</v>
      </c>
      <c r="J12" s="47">
        <v>0</v>
      </c>
      <c r="K12" s="52">
        <f t="shared" si="2"/>
        <v>0</v>
      </c>
      <c r="L12" s="57" t="s">
        <v>86</v>
      </c>
      <c r="M12" s="59" t="s">
        <v>94</v>
      </c>
      <c r="N12" s="59" t="s">
        <v>117</v>
      </c>
      <c r="O12" s="59" t="s">
        <v>137</v>
      </c>
      <c r="P12" s="57" t="s">
        <v>155</v>
      </c>
      <c r="Q12" s="57" t="s">
        <v>136</v>
      </c>
      <c r="R12" s="1"/>
    </row>
    <row r="13" spans="1:18" ht="45" x14ac:dyDescent="0.25">
      <c r="A13" s="20" t="s">
        <v>8</v>
      </c>
      <c r="B13" s="53">
        <v>110</v>
      </c>
      <c r="C13" s="49">
        <v>38</v>
      </c>
      <c r="D13" s="44">
        <v>40</v>
      </c>
      <c r="E13" s="50">
        <f t="shared" si="0"/>
        <v>2</v>
      </c>
      <c r="F13" s="51">
        <v>26</v>
      </c>
      <c r="G13" s="46">
        <v>13</v>
      </c>
      <c r="H13" s="52">
        <f t="shared" si="1"/>
        <v>-13</v>
      </c>
      <c r="I13" s="51">
        <v>7</v>
      </c>
      <c r="J13" s="46">
        <v>15</v>
      </c>
      <c r="K13" s="52">
        <f t="shared" si="2"/>
        <v>8</v>
      </c>
      <c r="L13" s="57" t="s">
        <v>87</v>
      </c>
      <c r="M13" s="57" t="s">
        <v>110</v>
      </c>
      <c r="N13" s="57" t="s">
        <v>94</v>
      </c>
      <c r="O13" s="57" t="s">
        <v>136</v>
      </c>
      <c r="P13" s="57" t="s">
        <v>136</v>
      </c>
      <c r="Q13" s="57" t="s">
        <v>171</v>
      </c>
    </row>
    <row r="14" spans="1:18" ht="60" x14ac:dyDescent="0.25">
      <c r="A14" s="20" t="s">
        <v>9</v>
      </c>
      <c r="B14" s="53">
        <v>74</v>
      </c>
      <c r="C14" s="49">
        <v>22</v>
      </c>
      <c r="D14" s="44">
        <v>8</v>
      </c>
      <c r="E14" s="50">
        <f t="shared" si="0"/>
        <v>-14</v>
      </c>
      <c r="F14" s="51">
        <v>1</v>
      </c>
      <c r="G14" s="46">
        <v>1</v>
      </c>
      <c r="H14" s="52">
        <f t="shared" si="1"/>
        <v>0</v>
      </c>
      <c r="I14" s="51">
        <v>1</v>
      </c>
      <c r="J14" s="46">
        <v>1</v>
      </c>
      <c r="K14" s="52">
        <f t="shared" si="2"/>
        <v>0</v>
      </c>
      <c r="L14" s="57" t="s">
        <v>88</v>
      </c>
      <c r="M14" s="57" t="s">
        <v>111</v>
      </c>
      <c r="N14" s="57" t="s">
        <v>124</v>
      </c>
      <c r="O14" s="57" t="s">
        <v>138</v>
      </c>
      <c r="P14" s="57" t="s">
        <v>156</v>
      </c>
      <c r="Q14" s="57" t="s">
        <v>172</v>
      </c>
    </row>
    <row r="15" spans="1:18" ht="60" x14ac:dyDescent="0.25">
      <c r="A15" s="20" t="s">
        <v>10</v>
      </c>
      <c r="B15" s="53">
        <v>82</v>
      </c>
      <c r="C15" s="60" t="s">
        <v>55</v>
      </c>
      <c r="D15" s="44">
        <v>30</v>
      </c>
      <c r="E15" s="50" t="s">
        <v>79</v>
      </c>
      <c r="F15" s="61" t="s">
        <v>55</v>
      </c>
      <c r="G15" s="46">
        <v>5</v>
      </c>
      <c r="H15" s="52" t="s">
        <v>195</v>
      </c>
      <c r="I15" s="61" t="s">
        <v>55</v>
      </c>
      <c r="J15" s="46">
        <v>8</v>
      </c>
      <c r="K15" s="52" t="s">
        <v>195</v>
      </c>
      <c r="L15" s="57" t="s">
        <v>89</v>
      </c>
      <c r="M15" s="57" t="s">
        <v>112</v>
      </c>
      <c r="N15" s="57" t="s">
        <v>125</v>
      </c>
      <c r="O15" s="57" t="s">
        <v>139</v>
      </c>
      <c r="P15" s="57" t="s">
        <v>157</v>
      </c>
      <c r="Q15" s="57" t="s">
        <v>173</v>
      </c>
    </row>
    <row r="16" spans="1:18" ht="45" x14ac:dyDescent="0.25">
      <c r="A16" s="20" t="s">
        <v>11</v>
      </c>
      <c r="B16" s="53">
        <v>78</v>
      </c>
      <c r="C16" s="49">
        <v>9</v>
      </c>
      <c r="D16" s="44">
        <v>8</v>
      </c>
      <c r="E16" s="50">
        <f t="shared" si="0"/>
        <v>-1</v>
      </c>
      <c r="F16" s="51">
        <v>0</v>
      </c>
      <c r="G16" s="46">
        <v>0</v>
      </c>
      <c r="H16" s="52">
        <f>G16-F16</f>
        <v>0</v>
      </c>
      <c r="I16" s="51">
        <v>0</v>
      </c>
      <c r="J16" s="46">
        <v>0</v>
      </c>
      <c r="K16" s="52">
        <f t="shared" si="2"/>
        <v>0</v>
      </c>
      <c r="L16" s="57" t="s">
        <v>90</v>
      </c>
      <c r="M16" s="57" t="s">
        <v>113</v>
      </c>
      <c r="N16" s="57" t="s">
        <v>126</v>
      </c>
      <c r="O16" s="57" t="s">
        <v>137</v>
      </c>
      <c r="P16" s="57" t="s">
        <v>158</v>
      </c>
      <c r="Q16" s="57" t="s">
        <v>174</v>
      </c>
    </row>
    <row r="17" spans="1:18" ht="60" x14ac:dyDescent="0.25">
      <c r="A17" s="20" t="s">
        <v>12</v>
      </c>
      <c r="B17" s="53">
        <v>212</v>
      </c>
      <c r="C17" s="49">
        <v>36</v>
      </c>
      <c r="D17" s="44">
        <v>47</v>
      </c>
      <c r="E17" s="50">
        <f t="shared" si="0"/>
        <v>11</v>
      </c>
      <c r="F17" s="51">
        <v>1</v>
      </c>
      <c r="G17" s="46">
        <v>5</v>
      </c>
      <c r="H17" s="52">
        <f t="shared" si="1"/>
        <v>4</v>
      </c>
      <c r="I17" s="51">
        <v>2</v>
      </c>
      <c r="J17" s="46">
        <v>5</v>
      </c>
      <c r="K17" s="52">
        <f t="shared" si="2"/>
        <v>3</v>
      </c>
      <c r="L17" s="57" t="s">
        <v>91</v>
      </c>
      <c r="M17" s="57" t="s">
        <v>94</v>
      </c>
      <c r="N17" s="57" t="s">
        <v>127</v>
      </c>
      <c r="O17" s="57" t="s">
        <v>136</v>
      </c>
      <c r="P17" s="57" t="s">
        <v>159</v>
      </c>
      <c r="Q17" s="57" t="s">
        <v>175</v>
      </c>
    </row>
    <row r="18" spans="1:18" ht="17.25" x14ac:dyDescent="0.25">
      <c r="A18" s="20" t="s">
        <v>13</v>
      </c>
      <c r="B18" s="53">
        <v>131</v>
      </c>
      <c r="C18" s="49">
        <v>58</v>
      </c>
      <c r="D18" s="45">
        <v>54</v>
      </c>
      <c r="E18" s="50">
        <f t="shared" si="0"/>
        <v>-4</v>
      </c>
      <c r="F18" s="51">
        <v>6</v>
      </c>
      <c r="G18" s="47">
        <v>0</v>
      </c>
      <c r="H18" s="52">
        <f t="shared" si="1"/>
        <v>-6</v>
      </c>
      <c r="I18" s="51">
        <v>7</v>
      </c>
      <c r="J18" s="47">
        <v>0</v>
      </c>
      <c r="K18" s="52">
        <f t="shared" si="2"/>
        <v>-7</v>
      </c>
      <c r="L18" s="57" t="s">
        <v>92</v>
      </c>
      <c r="M18" s="59" t="s">
        <v>92</v>
      </c>
      <c r="N18" s="59" t="s">
        <v>92</v>
      </c>
      <c r="O18" s="59" t="s">
        <v>140</v>
      </c>
      <c r="P18" s="59" t="s">
        <v>140</v>
      </c>
      <c r="Q18" s="59" t="s">
        <v>140</v>
      </c>
    </row>
    <row r="19" spans="1:18" ht="30" x14ac:dyDescent="0.25">
      <c r="A19" s="20" t="s">
        <v>14</v>
      </c>
      <c r="B19" s="53">
        <v>242</v>
      </c>
      <c r="C19" s="49">
        <v>74</v>
      </c>
      <c r="D19" s="45">
        <v>70</v>
      </c>
      <c r="E19" s="50">
        <f t="shared" si="0"/>
        <v>-4</v>
      </c>
      <c r="F19" s="51">
        <v>3</v>
      </c>
      <c r="G19" s="47">
        <v>5</v>
      </c>
      <c r="H19" s="52">
        <f t="shared" si="1"/>
        <v>2</v>
      </c>
      <c r="I19" s="51">
        <v>3</v>
      </c>
      <c r="J19" s="47">
        <v>5</v>
      </c>
      <c r="K19" s="52">
        <f t="shared" si="2"/>
        <v>2</v>
      </c>
      <c r="L19" s="57" t="s">
        <v>93</v>
      </c>
      <c r="M19" s="59" t="s">
        <v>94</v>
      </c>
      <c r="N19" s="59" t="s">
        <v>94</v>
      </c>
      <c r="O19" s="59" t="s">
        <v>136</v>
      </c>
      <c r="P19" s="59" t="s">
        <v>136</v>
      </c>
      <c r="Q19" s="59" t="s">
        <v>94</v>
      </c>
    </row>
    <row r="20" spans="1:18" ht="105" x14ac:dyDescent="0.25">
      <c r="A20" s="20" t="s">
        <v>15</v>
      </c>
      <c r="B20" s="53">
        <v>118</v>
      </c>
      <c r="C20" s="49">
        <v>52</v>
      </c>
      <c r="D20" s="44">
        <v>48</v>
      </c>
      <c r="E20" s="50">
        <f t="shared" si="0"/>
        <v>-4</v>
      </c>
      <c r="F20" s="51">
        <v>7</v>
      </c>
      <c r="G20" s="46">
        <v>5</v>
      </c>
      <c r="H20" s="52">
        <f t="shared" si="1"/>
        <v>-2</v>
      </c>
      <c r="I20" s="51">
        <v>9</v>
      </c>
      <c r="J20" s="46">
        <v>7</v>
      </c>
      <c r="K20" s="52">
        <f t="shared" si="2"/>
        <v>-2</v>
      </c>
      <c r="L20" s="57" t="s">
        <v>94</v>
      </c>
      <c r="M20" s="57" t="s">
        <v>94</v>
      </c>
      <c r="N20" s="57" t="s">
        <v>94</v>
      </c>
      <c r="O20" s="57" t="s">
        <v>141</v>
      </c>
      <c r="P20" s="57" t="s">
        <v>160</v>
      </c>
      <c r="Q20" s="57" t="s">
        <v>176</v>
      </c>
    </row>
    <row r="21" spans="1:18" ht="45" x14ac:dyDescent="0.25">
      <c r="A21" s="20" t="s">
        <v>16</v>
      </c>
      <c r="B21" s="53">
        <v>159</v>
      </c>
      <c r="C21" s="49">
        <v>23</v>
      </c>
      <c r="D21" s="44">
        <v>26</v>
      </c>
      <c r="E21" s="50">
        <f t="shared" si="0"/>
        <v>3</v>
      </c>
      <c r="F21" s="51">
        <v>3</v>
      </c>
      <c r="G21" s="46">
        <v>6</v>
      </c>
      <c r="H21" s="52">
        <f t="shared" si="1"/>
        <v>3</v>
      </c>
      <c r="I21" s="51">
        <v>4</v>
      </c>
      <c r="J21" s="46">
        <v>8</v>
      </c>
      <c r="K21" s="52">
        <f t="shared" si="2"/>
        <v>4</v>
      </c>
      <c r="L21" s="57" t="s">
        <v>95</v>
      </c>
      <c r="M21" s="57" t="s">
        <v>94</v>
      </c>
      <c r="N21" s="57" t="s">
        <v>94</v>
      </c>
      <c r="O21" s="57" t="s">
        <v>219</v>
      </c>
      <c r="P21" s="57" t="s">
        <v>161</v>
      </c>
      <c r="Q21" s="57" t="s">
        <v>177</v>
      </c>
    </row>
    <row r="22" spans="1:18" ht="105" x14ac:dyDescent="0.25">
      <c r="A22" s="20" t="s">
        <v>17</v>
      </c>
      <c r="B22" s="53">
        <v>32</v>
      </c>
      <c r="C22" s="49">
        <v>7</v>
      </c>
      <c r="D22" s="44">
        <v>4</v>
      </c>
      <c r="E22" s="50">
        <f t="shared" si="0"/>
        <v>-3</v>
      </c>
      <c r="F22" s="51">
        <v>0</v>
      </c>
      <c r="G22" s="46">
        <v>1</v>
      </c>
      <c r="H22" s="52">
        <f t="shared" si="1"/>
        <v>1</v>
      </c>
      <c r="I22" s="51">
        <v>0</v>
      </c>
      <c r="J22" s="46">
        <v>1</v>
      </c>
      <c r="K22" s="52">
        <f t="shared" si="2"/>
        <v>1</v>
      </c>
      <c r="L22" s="57" t="s">
        <v>96</v>
      </c>
      <c r="M22" s="57" t="s">
        <v>114</v>
      </c>
      <c r="N22" s="57" t="s">
        <v>128</v>
      </c>
      <c r="O22" s="57" t="s">
        <v>137</v>
      </c>
      <c r="P22" s="57" t="s">
        <v>162</v>
      </c>
      <c r="Q22" s="57" t="s">
        <v>178</v>
      </c>
    </row>
    <row r="23" spans="1:18" ht="16.899999999999999" customHeight="1" x14ac:dyDescent="0.25">
      <c r="A23" s="54" t="s">
        <v>18</v>
      </c>
      <c r="B23" s="53">
        <v>53</v>
      </c>
      <c r="C23" s="62" t="s">
        <v>55</v>
      </c>
      <c r="D23" s="55" t="s">
        <v>79</v>
      </c>
      <c r="E23" s="50" t="s">
        <v>195</v>
      </c>
      <c r="F23" s="63" t="s">
        <v>55</v>
      </c>
      <c r="G23" s="56" t="s">
        <v>79</v>
      </c>
      <c r="H23" s="52" t="s">
        <v>195</v>
      </c>
      <c r="I23" s="63" t="s">
        <v>55</v>
      </c>
      <c r="J23" s="56" t="s">
        <v>79</v>
      </c>
      <c r="K23" s="52" t="s">
        <v>195</v>
      </c>
      <c r="L23" s="58"/>
      <c r="M23" s="58"/>
      <c r="N23" s="58"/>
      <c r="O23" s="58"/>
      <c r="P23" s="58"/>
      <c r="Q23" s="58"/>
    </row>
    <row r="24" spans="1:18" ht="30" x14ac:dyDescent="0.25">
      <c r="A24" s="20" t="s">
        <v>19</v>
      </c>
      <c r="B24" s="53">
        <v>95</v>
      </c>
      <c r="C24" s="49">
        <v>39</v>
      </c>
      <c r="D24" s="44">
        <v>44</v>
      </c>
      <c r="E24" s="50">
        <f>D24-C24</f>
        <v>5</v>
      </c>
      <c r="F24" s="51">
        <v>3</v>
      </c>
      <c r="G24" s="46">
        <v>8</v>
      </c>
      <c r="H24" s="52">
        <f t="shared" si="1"/>
        <v>5</v>
      </c>
      <c r="I24" s="51">
        <v>3</v>
      </c>
      <c r="J24" s="46">
        <v>8</v>
      </c>
      <c r="K24" s="52">
        <f t="shared" si="2"/>
        <v>5</v>
      </c>
      <c r="L24" s="57" t="s">
        <v>97</v>
      </c>
      <c r="M24" s="57" t="s">
        <v>133</v>
      </c>
      <c r="N24" s="57" t="s">
        <v>133</v>
      </c>
      <c r="O24" s="57" t="s">
        <v>147</v>
      </c>
      <c r="P24" s="57" t="s">
        <v>136</v>
      </c>
      <c r="Q24" s="57" t="s">
        <v>187</v>
      </c>
    </row>
    <row r="25" spans="1:18" ht="60" x14ac:dyDescent="0.25">
      <c r="A25" s="20" t="s">
        <v>20</v>
      </c>
      <c r="B25" s="53">
        <v>117</v>
      </c>
      <c r="C25" s="60" t="s">
        <v>55</v>
      </c>
      <c r="D25" s="44">
        <v>73</v>
      </c>
      <c r="E25" s="50" t="s">
        <v>195</v>
      </c>
      <c r="F25" s="61" t="s">
        <v>55</v>
      </c>
      <c r="G25" s="46">
        <v>20</v>
      </c>
      <c r="H25" s="52" t="s">
        <v>195</v>
      </c>
      <c r="I25" s="61" t="s">
        <v>55</v>
      </c>
      <c r="J25" s="46">
        <v>31</v>
      </c>
      <c r="K25" s="52" t="s">
        <v>195</v>
      </c>
      <c r="L25" s="57" t="s">
        <v>98</v>
      </c>
      <c r="M25" s="57" t="s">
        <v>94</v>
      </c>
      <c r="N25" s="57" t="s">
        <v>94</v>
      </c>
      <c r="O25" s="57" t="s">
        <v>136</v>
      </c>
      <c r="P25" s="57" t="s">
        <v>163</v>
      </c>
      <c r="Q25" s="57" t="s">
        <v>179</v>
      </c>
    </row>
    <row r="26" spans="1:18" ht="66" customHeight="1" x14ac:dyDescent="0.25">
      <c r="A26" s="20" t="s">
        <v>21</v>
      </c>
      <c r="B26" s="53">
        <v>188</v>
      </c>
      <c r="C26" s="49">
        <v>95</v>
      </c>
      <c r="D26" s="44">
        <v>95</v>
      </c>
      <c r="E26" s="50">
        <f t="shared" si="0"/>
        <v>0</v>
      </c>
      <c r="F26" s="51">
        <v>16</v>
      </c>
      <c r="G26" s="46">
        <v>19</v>
      </c>
      <c r="H26" s="52">
        <f t="shared" si="1"/>
        <v>3</v>
      </c>
      <c r="I26" s="51">
        <v>20</v>
      </c>
      <c r="J26" s="46">
        <v>21</v>
      </c>
      <c r="K26" s="52">
        <f>SUM(J26-I26)</f>
        <v>1</v>
      </c>
      <c r="L26" s="57" t="s">
        <v>99</v>
      </c>
      <c r="M26" s="57" t="s">
        <v>115</v>
      </c>
      <c r="N26" s="57" t="s">
        <v>129</v>
      </c>
      <c r="O26" s="57" t="s">
        <v>142</v>
      </c>
      <c r="P26" s="57" t="s">
        <v>164</v>
      </c>
      <c r="Q26" s="57" t="s">
        <v>180</v>
      </c>
      <c r="R26" s="48"/>
    </row>
    <row r="27" spans="1:18" ht="43.9" customHeight="1" x14ac:dyDescent="0.25">
      <c r="A27" s="20" t="s">
        <v>56</v>
      </c>
      <c r="B27" s="53">
        <v>21</v>
      </c>
      <c r="C27" s="49">
        <v>5</v>
      </c>
      <c r="D27" s="44">
        <v>6</v>
      </c>
      <c r="E27" s="50">
        <f t="shared" si="0"/>
        <v>1</v>
      </c>
      <c r="F27" s="51">
        <v>0</v>
      </c>
      <c r="G27" s="46">
        <v>0</v>
      </c>
      <c r="H27" s="52">
        <f t="shared" si="1"/>
        <v>0</v>
      </c>
      <c r="I27" s="51">
        <v>0</v>
      </c>
      <c r="J27" s="46">
        <v>0</v>
      </c>
      <c r="K27" s="52">
        <f t="shared" si="2"/>
        <v>0</v>
      </c>
      <c r="L27" s="57" t="s">
        <v>100</v>
      </c>
      <c r="M27" s="57" t="s">
        <v>94</v>
      </c>
      <c r="N27" s="57" t="s">
        <v>94</v>
      </c>
      <c r="O27" s="57" t="s">
        <v>136</v>
      </c>
      <c r="P27" s="57" t="s">
        <v>136</v>
      </c>
      <c r="Q27" s="57" t="s">
        <v>136</v>
      </c>
      <c r="R27" s="48"/>
    </row>
    <row r="28" spans="1:18" ht="150" x14ac:dyDescent="0.25">
      <c r="A28" s="20" t="s">
        <v>23</v>
      </c>
      <c r="B28" s="53">
        <v>98</v>
      </c>
      <c r="C28" s="49">
        <v>12</v>
      </c>
      <c r="D28" s="44">
        <v>12</v>
      </c>
      <c r="E28" s="50">
        <f t="shared" si="0"/>
        <v>0</v>
      </c>
      <c r="F28" s="51">
        <v>2</v>
      </c>
      <c r="G28" s="46">
        <v>0</v>
      </c>
      <c r="H28" s="52">
        <f t="shared" si="1"/>
        <v>-2</v>
      </c>
      <c r="I28" s="51">
        <v>2</v>
      </c>
      <c r="J28" s="46">
        <v>0</v>
      </c>
      <c r="K28" s="52">
        <f t="shared" si="2"/>
        <v>-2</v>
      </c>
      <c r="L28" s="57" t="s">
        <v>101</v>
      </c>
      <c r="M28" s="57" t="s">
        <v>116</v>
      </c>
      <c r="N28" s="57" t="s">
        <v>130</v>
      </c>
      <c r="O28" s="57" t="s">
        <v>143</v>
      </c>
      <c r="P28" s="57" t="s">
        <v>165</v>
      </c>
      <c r="Q28" s="57" t="s">
        <v>181</v>
      </c>
    </row>
    <row r="29" spans="1:18" ht="17.25" x14ac:dyDescent="0.25">
      <c r="A29" s="54" t="s">
        <v>24</v>
      </c>
      <c r="B29" s="53">
        <v>49</v>
      </c>
      <c r="C29" s="64">
        <v>9</v>
      </c>
      <c r="D29" s="55" t="s">
        <v>79</v>
      </c>
      <c r="E29" s="50" t="s">
        <v>79</v>
      </c>
      <c r="F29" s="65">
        <v>0</v>
      </c>
      <c r="G29" s="56" t="s">
        <v>79</v>
      </c>
      <c r="H29" s="52" t="s">
        <v>195</v>
      </c>
      <c r="I29" s="65">
        <v>0</v>
      </c>
      <c r="J29" s="56" t="s">
        <v>79</v>
      </c>
      <c r="K29" s="52" t="s">
        <v>195</v>
      </c>
      <c r="L29" s="58"/>
      <c r="M29" s="58"/>
      <c r="N29" s="58"/>
      <c r="O29" s="58"/>
      <c r="P29" s="58"/>
      <c r="Q29" s="58"/>
    </row>
    <row r="30" spans="1:18" ht="60" x14ac:dyDescent="0.25">
      <c r="A30" s="20" t="s">
        <v>25</v>
      </c>
      <c r="B30" s="53">
        <v>61</v>
      </c>
      <c r="C30" s="49">
        <v>9</v>
      </c>
      <c r="D30" s="44">
        <v>12</v>
      </c>
      <c r="E30" s="50">
        <f t="shared" si="0"/>
        <v>3</v>
      </c>
      <c r="F30" s="51">
        <v>2</v>
      </c>
      <c r="G30" s="46">
        <v>4</v>
      </c>
      <c r="H30" s="52">
        <f t="shared" si="1"/>
        <v>2</v>
      </c>
      <c r="I30" s="51">
        <v>2</v>
      </c>
      <c r="J30" s="46">
        <v>5</v>
      </c>
      <c r="K30" s="52">
        <f t="shared" si="2"/>
        <v>3</v>
      </c>
      <c r="L30" s="57" t="s">
        <v>102</v>
      </c>
      <c r="M30" s="57" t="s">
        <v>94</v>
      </c>
      <c r="N30" s="57" t="s">
        <v>94</v>
      </c>
      <c r="O30" s="57" t="s">
        <v>148</v>
      </c>
      <c r="P30" s="57" t="s">
        <v>166</v>
      </c>
      <c r="Q30" s="57" t="s">
        <v>182</v>
      </c>
    </row>
    <row r="31" spans="1:18" ht="45" x14ac:dyDescent="0.25">
      <c r="A31" s="20" t="s">
        <v>57</v>
      </c>
      <c r="B31" s="53">
        <v>4</v>
      </c>
      <c r="C31" s="49">
        <v>3</v>
      </c>
      <c r="D31" s="44">
        <v>2</v>
      </c>
      <c r="E31" s="50">
        <f t="shared" si="0"/>
        <v>-1</v>
      </c>
      <c r="F31" s="51">
        <v>2</v>
      </c>
      <c r="G31" s="46">
        <v>2</v>
      </c>
      <c r="H31" s="52">
        <f t="shared" si="1"/>
        <v>0</v>
      </c>
      <c r="I31" s="51">
        <v>0</v>
      </c>
      <c r="J31" s="46">
        <v>0</v>
      </c>
      <c r="K31" s="52">
        <f t="shared" si="2"/>
        <v>0</v>
      </c>
      <c r="L31" s="57" t="s">
        <v>103</v>
      </c>
      <c r="M31" s="57" t="s">
        <v>117</v>
      </c>
      <c r="N31" s="57" t="s">
        <v>131</v>
      </c>
      <c r="O31" s="57" t="s">
        <v>144</v>
      </c>
      <c r="P31" s="57" t="s">
        <v>167</v>
      </c>
      <c r="Q31" s="57" t="s">
        <v>398</v>
      </c>
    </row>
    <row r="32" spans="1:18" ht="75" x14ac:dyDescent="0.25">
      <c r="A32" s="5" t="s">
        <v>27</v>
      </c>
      <c r="B32" s="53">
        <v>50</v>
      </c>
      <c r="C32" s="49">
        <v>1</v>
      </c>
      <c r="D32" s="44">
        <v>2</v>
      </c>
      <c r="E32" s="50">
        <f t="shared" si="0"/>
        <v>1</v>
      </c>
      <c r="F32" s="51">
        <v>0</v>
      </c>
      <c r="G32" s="46">
        <v>0</v>
      </c>
      <c r="H32" s="52">
        <f t="shared" si="1"/>
        <v>0</v>
      </c>
      <c r="I32" s="51">
        <v>0</v>
      </c>
      <c r="J32" s="46">
        <v>0</v>
      </c>
      <c r="K32" s="52">
        <f t="shared" si="2"/>
        <v>0</v>
      </c>
      <c r="L32" s="57" t="s">
        <v>104</v>
      </c>
      <c r="M32" s="57" t="s">
        <v>94</v>
      </c>
      <c r="N32" s="57" t="s">
        <v>94</v>
      </c>
      <c r="O32" s="57" t="s">
        <v>145</v>
      </c>
      <c r="P32" s="57" t="s">
        <v>149</v>
      </c>
      <c r="Q32" s="57" t="s">
        <v>183</v>
      </c>
    </row>
    <row r="33" spans="1:17" ht="45" x14ac:dyDescent="0.25">
      <c r="A33" s="5" t="s">
        <v>28</v>
      </c>
      <c r="B33" s="53">
        <v>171</v>
      </c>
      <c r="C33" s="49">
        <v>37</v>
      </c>
      <c r="D33" s="44">
        <v>40</v>
      </c>
      <c r="E33" s="50">
        <f t="shared" si="0"/>
        <v>3</v>
      </c>
      <c r="F33" s="51">
        <v>1</v>
      </c>
      <c r="G33" s="46">
        <v>1</v>
      </c>
      <c r="H33" s="52">
        <f t="shared" si="1"/>
        <v>0</v>
      </c>
      <c r="I33" s="51">
        <v>1</v>
      </c>
      <c r="J33" s="46">
        <v>1</v>
      </c>
      <c r="K33" s="52">
        <f t="shared" si="2"/>
        <v>0</v>
      </c>
      <c r="L33" s="57" t="s">
        <v>105</v>
      </c>
      <c r="M33" s="57" t="s">
        <v>94</v>
      </c>
      <c r="N33" s="57" t="s">
        <v>132</v>
      </c>
      <c r="O33" s="57" t="s">
        <v>94</v>
      </c>
      <c r="P33" s="57" t="s">
        <v>136</v>
      </c>
      <c r="Q33" s="57" t="s">
        <v>184</v>
      </c>
    </row>
    <row r="34" spans="1:17" ht="60" x14ac:dyDescent="0.25">
      <c r="A34" s="5" t="s">
        <v>29</v>
      </c>
      <c r="B34" s="53">
        <v>65</v>
      </c>
      <c r="C34" s="49">
        <v>29</v>
      </c>
      <c r="D34" s="44">
        <v>28</v>
      </c>
      <c r="E34" s="50">
        <f t="shared" si="0"/>
        <v>-1</v>
      </c>
      <c r="F34" s="51">
        <v>3</v>
      </c>
      <c r="G34" s="46">
        <v>5</v>
      </c>
      <c r="H34" s="52">
        <f t="shared" si="1"/>
        <v>2</v>
      </c>
      <c r="I34" s="51">
        <v>3</v>
      </c>
      <c r="J34" s="46">
        <v>5</v>
      </c>
      <c r="K34" s="52">
        <f t="shared" si="2"/>
        <v>2</v>
      </c>
      <c r="L34" s="57" t="s">
        <v>106</v>
      </c>
      <c r="M34" s="57" t="s">
        <v>118</v>
      </c>
      <c r="N34" s="57" t="s">
        <v>118</v>
      </c>
      <c r="O34" s="57" t="s">
        <v>146</v>
      </c>
      <c r="P34" s="57" t="s">
        <v>150</v>
      </c>
      <c r="Q34" s="57" t="s">
        <v>185</v>
      </c>
    </row>
    <row r="35" spans="1:17" ht="17.25" x14ac:dyDescent="0.25">
      <c r="A35" s="5" t="s">
        <v>30</v>
      </c>
      <c r="B35" s="53">
        <v>24</v>
      </c>
      <c r="C35" s="49">
        <v>9</v>
      </c>
      <c r="D35" s="45">
        <v>9</v>
      </c>
      <c r="E35" s="50">
        <f t="shared" si="0"/>
        <v>0</v>
      </c>
      <c r="F35" s="51">
        <v>4</v>
      </c>
      <c r="G35" s="47">
        <v>1</v>
      </c>
      <c r="H35" s="52">
        <f t="shared" si="1"/>
        <v>-3</v>
      </c>
      <c r="I35" s="51">
        <v>1</v>
      </c>
      <c r="J35" s="47">
        <v>1</v>
      </c>
      <c r="K35" s="52">
        <f t="shared" si="2"/>
        <v>0</v>
      </c>
      <c r="L35" s="57" t="s">
        <v>94</v>
      </c>
      <c r="M35" s="59" t="s">
        <v>94</v>
      </c>
      <c r="N35" s="59" t="s">
        <v>94</v>
      </c>
      <c r="O35" s="59" t="s">
        <v>136</v>
      </c>
      <c r="P35" s="59" t="s">
        <v>136</v>
      </c>
      <c r="Q35" s="59" t="s">
        <v>94</v>
      </c>
    </row>
    <row r="36" spans="1:17" ht="17.25" x14ac:dyDescent="0.25">
      <c r="A36" s="5" t="s">
        <v>31</v>
      </c>
      <c r="B36" s="53">
        <v>157</v>
      </c>
      <c r="C36" s="49">
        <v>47</v>
      </c>
      <c r="D36" s="45">
        <v>46</v>
      </c>
      <c r="E36" s="50">
        <f t="shared" si="0"/>
        <v>-1</v>
      </c>
      <c r="F36" s="51">
        <v>11</v>
      </c>
      <c r="G36" s="47">
        <v>13</v>
      </c>
      <c r="H36" s="52">
        <f t="shared" si="1"/>
        <v>2</v>
      </c>
      <c r="I36" s="51">
        <v>14</v>
      </c>
      <c r="J36" s="47">
        <v>17</v>
      </c>
      <c r="K36" s="52">
        <f t="shared" si="2"/>
        <v>3</v>
      </c>
      <c r="L36" s="57" t="s">
        <v>94</v>
      </c>
      <c r="M36" s="59" t="s">
        <v>94</v>
      </c>
      <c r="N36" s="59" t="s">
        <v>94</v>
      </c>
      <c r="O36" s="59" t="s">
        <v>136</v>
      </c>
      <c r="P36" s="57" t="s">
        <v>151</v>
      </c>
      <c r="Q36" s="59" t="s">
        <v>136</v>
      </c>
    </row>
    <row r="37" spans="1:17" ht="51.6" customHeight="1" x14ac:dyDescent="0.25">
      <c r="A37" s="5" t="s">
        <v>54</v>
      </c>
      <c r="B37" s="53">
        <v>10</v>
      </c>
      <c r="C37" s="49">
        <v>1</v>
      </c>
      <c r="D37" s="45">
        <v>1</v>
      </c>
      <c r="E37" s="50">
        <f t="shared" si="0"/>
        <v>0</v>
      </c>
      <c r="F37" s="51">
        <v>1</v>
      </c>
      <c r="G37" s="47">
        <v>0</v>
      </c>
      <c r="H37" s="52">
        <f t="shared" si="1"/>
        <v>-1</v>
      </c>
      <c r="I37" s="51">
        <v>1</v>
      </c>
      <c r="J37" s="47">
        <v>0</v>
      </c>
      <c r="K37" s="52">
        <f t="shared" si="2"/>
        <v>-1</v>
      </c>
      <c r="L37" s="57" t="s">
        <v>107</v>
      </c>
      <c r="M37" s="59" t="s">
        <v>94</v>
      </c>
      <c r="N37" s="59" t="s">
        <v>94</v>
      </c>
      <c r="O37" s="59" t="s">
        <v>94</v>
      </c>
      <c r="P37" s="59" t="s">
        <v>136</v>
      </c>
      <c r="Q37" s="59" t="s">
        <v>94</v>
      </c>
    </row>
    <row r="38" spans="1:17" x14ac:dyDescent="0.25">
      <c r="A38" s="23" t="s">
        <v>42</v>
      </c>
      <c r="B38" s="66">
        <f>SUM(B6:B37)</f>
        <v>3037</v>
      </c>
      <c r="C38" s="67">
        <f>SUM(C6:C37)</f>
        <v>838</v>
      </c>
      <c r="D38" s="68">
        <f>SUM(D6:D37)</f>
        <v>962</v>
      </c>
      <c r="E38" s="69">
        <f>SUM(D38-C38)</f>
        <v>124</v>
      </c>
      <c r="F38" s="70">
        <f>SUM(F6:F37)</f>
        <v>126</v>
      </c>
      <c r="G38" s="68">
        <f>SUM(G6:G37)</f>
        <v>157</v>
      </c>
      <c r="H38" s="71">
        <f>G38-F38</f>
        <v>31</v>
      </c>
      <c r="I38" s="72">
        <f>SUM(I6:I37)</f>
        <v>125</v>
      </c>
      <c r="J38" s="73">
        <f>SUM(J6:J37)</f>
        <v>183</v>
      </c>
      <c r="K38" s="71">
        <f>J38-I38</f>
        <v>58</v>
      </c>
      <c r="L38" s="1"/>
    </row>
    <row r="39" spans="1:17" x14ac:dyDescent="0.25">
      <c r="A39" s="23" t="s">
        <v>43</v>
      </c>
      <c r="B39" s="74"/>
      <c r="C39" s="102">
        <f>(C38/B45)</f>
        <v>0.25808438558669539</v>
      </c>
      <c r="D39" s="101">
        <f>D38/B46</f>
        <v>0.31675996048732302</v>
      </c>
      <c r="E39" s="75"/>
      <c r="F39" s="103">
        <f>SUM(F38/B45)</f>
        <v>3.880505081613797E-2</v>
      </c>
      <c r="G39" s="101">
        <f>SUM(G38/B46)</f>
        <v>5.1695752387224236E-2</v>
      </c>
      <c r="H39" s="104"/>
      <c r="I39" s="77"/>
      <c r="J39" s="77"/>
      <c r="K39" s="77"/>
      <c r="L39" s="1"/>
    </row>
    <row r="40" spans="1:17" x14ac:dyDescent="0.25">
      <c r="F40" s="33"/>
      <c r="G40" s="34"/>
      <c r="H40" s="34"/>
      <c r="L40" s="1"/>
    </row>
    <row r="41" spans="1:17" x14ac:dyDescent="0.25">
      <c r="A41" s="4" t="s">
        <v>58</v>
      </c>
      <c r="F41" s="33"/>
      <c r="G41" s="34"/>
      <c r="H41" s="34"/>
      <c r="L41" s="1"/>
    </row>
    <row r="42" spans="1:17" x14ac:dyDescent="0.25">
      <c r="A42" s="1"/>
      <c r="F42" s="33"/>
      <c r="G42" s="34"/>
      <c r="H42" s="34"/>
      <c r="L42" s="1"/>
    </row>
    <row r="43" spans="1:17" x14ac:dyDescent="0.25">
      <c r="L43" s="1"/>
    </row>
    <row r="44" spans="1:17" x14ac:dyDescent="0.25">
      <c r="A44" s="16" t="s">
        <v>41</v>
      </c>
      <c r="B44" s="16"/>
      <c r="L44" s="1"/>
    </row>
    <row r="45" spans="1:17" x14ac:dyDescent="0.25">
      <c r="A45" s="29">
        <v>45138</v>
      </c>
      <c r="B45" s="27">
        <v>3247</v>
      </c>
      <c r="L45" s="1"/>
    </row>
    <row r="46" spans="1:17" ht="16.149999999999999" customHeight="1" x14ac:dyDescent="0.25">
      <c r="A46" s="29">
        <v>45504</v>
      </c>
      <c r="B46" s="28">
        <v>3037</v>
      </c>
    </row>
    <row r="47" spans="1:17" x14ac:dyDescent="0.25">
      <c r="A47" s="17" t="s">
        <v>44</v>
      </c>
      <c r="B47" s="21">
        <f>B46-B45</f>
        <v>-210</v>
      </c>
    </row>
    <row r="48" spans="1:17" ht="15" customHeight="1" x14ac:dyDescent="0.25">
      <c r="A48" s="17" t="s">
        <v>45</v>
      </c>
      <c r="B48" s="100">
        <f>SUM(_Hlk181190571/B45)</f>
        <v>-6.4675084693563284E-2</v>
      </c>
    </row>
    <row r="49" spans="1:2" x14ac:dyDescent="0.25">
      <c r="A49" s="16"/>
      <c r="B49" s="16"/>
    </row>
  </sheetData>
  <sheetProtection algorithmName="SHA-512" hashValue="8yncYD0rT8/WiMTKvfBDIuadTF5AmAIBXYUvVeXw2p0iKEufhp+/Rdpbk42dRANRRiRPUxQ9h4v5XQUYC7eloQ==" saltValue="X07yYGZjvI9M8F5YBncogA==" spinCount="100000" sheet="1" objects="1" scenarios="1" selectLockedCells="1" selectUnlockedCells="1"/>
  <mergeCells count="2">
    <mergeCell ref="C3:E3"/>
    <mergeCell ref="I3:K3"/>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D383-E7E7-4F18-BC2E-E31A4142AE24}">
  <dimension ref="A1:Q52"/>
  <sheetViews>
    <sheetView zoomScaleNormal="100" workbookViewId="0">
      <pane xSplit="1" topLeftCell="B1" activePane="topRight" state="frozen"/>
      <selection pane="topRight" activeCell="H6" sqref="H6"/>
    </sheetView>
  </sheetViews>
  <sheetFormatPr defaultRowHeight="15" x14ac:dyDescent="0.25"/>
  <cols>
    <col min="1" max="1" width="25.7109375" customWidth="1"/>
    <col min="2" max="2" width="18.85546875" customWidth="1"/>
    <col min="3" max="3" width="21" customWidth="1"/>
    <col min="4" max="4" width="19.85546875" customWidth="1"/>
    <col min="5" max="5" width="19.7109375" customWidth="1"/>
    <col min="6" max="6" width="22.28515625" customWidth="1"/>
    <col min="7" max="7" width="24.42578125" customWidth="1"/>
    <col min="8" max="8" width="20.140625" customWidth="1"/>
    <col min="9" max="9" width="15.42578125" customWidth="1"/>
    <col min="10" max="10" width="15.28515625" customWidth="1"/>
    <col min="11" max="11" width="20.5703125" customWidth="1"/>
    <col min="12" max="12" width="35.28515625" customWidth="1"/>
    <col min="13" max="13" width="35.42578125" customWidth="1"/>
    <col min="14" max="14" width="34.42578125" customWidth="1"/>
    <col min="15" max="15" width="43.7109375" customWidth="1"/>
    <col min="16" max="16" width="41.140625" customWidth="1"/>
    <col min="17" max="17" width="53" customWidth="1"/>
  </cols>
  <sheetData>
    <row r="1" spans="1:17" ht="21" x14ac:dyDescent="0.35">
      <c r="A1" s="30" t="s">
        <v>190</v>
      </c>
      <c r="B1" s="30"/>
      <c r="C1" s="4"/>
      <c r="D1" s="4"/>
      <c r="E1" s="4"/>
      <c r="F1" s="4"/>
      <c r="G1" s="1"/>
      <c r="H1" s="1"/>
      <c r="I1" s="1"/>
      <c r="J1" s="1"/>
      <c r="K1" s="1"/>
    </row>
    <row r="2" spans="1:17" ht="21" x14ac:dyDescent="0.35">
      <c r="A2" s="30"/>
      <c r="B2" s="30"/>
      <c r="C2" s="4"/>
      <c r="D2" s="4"/>
      <c r="E2" s="4"/>
      <c r="F2" s="4"/>
      <c r="G2" s="1"/>
      <c r="H2" s="1"/>
      <c r="I2" s="1"/>
      <c r="J2" s="1"/>
      <c r="K2" s="1"/>
    </row>
    <row r="3" spans="1:17" ht="18.75" x14ac:dyDescent="0.3">
      <c r="A3" s="22"/>
      <c r="B3" s="6"/>
      <c r="C3" s="106" t="s">
        <v>33</v>
      </c>
      <c r="D3" s="106"/>
      <c r="E3" s="106"/>
      <c r="F3" s="7"/>
      <c r="G3" s="7" t="s">
        <v>35</v>
      </c>
      <c r="H3" s="7"/>
      <c r="I3" s="106" t="s">
        <v>36</v>
      </c>
      <c r="J3" s="106"/>
      <c r="K3" s="106"/>
      <c r="L3" s="7"/>
      <c r="M3" s="1"/>
      <c r="N3" s="1"/>
      <c r="O3" s="1"/>
      <c r="P3" s="1"/>
      <c r="Q3" s="1"/>
    </row>
    <row r="4" spans="1:17" ht="16.5" thickBot="1" x14ac:dyDescent="0.3">
      <c r="A4" s="22"/>
      <c r="B4" s="35"/>
      <c r="C4" s="12">
        <v>2023</v>
      </c>
      <c r="D4" s="39">
        <v>2024</v>
      </c>
      <c r="E4" s="13" t="s">
        <v>396</v>
      </c>
      <c r="F4" s="36">
        <v>2023</v>
      </c>
      <c r="G4" s="39">
        <v>2024</v>
      </c>
      <c r="H4" s="24" t="s">
        <v>396</v>
      </c>
      <c r="I4" s="12">
        <v>2023</v>
      </c>
      <c r="J4" s="39">
        <v>2024</v>
      </c>
      <c r="K4" s="24" t="s">
        <v>396</v>
      </c>
      <c r="L4" s="9"/>
      <c r="M4" s="10"/>
      <c r="N4" s="10"/>
      <c r="O4" s="10"/>
      <c r="P4" s="10"/>
      <c r="Q4" s="11"/>
    </row>
    <row r="5" spans="1:17" ht="120.75" thickBot="1" x14ac:dyDescent="0.3">
      <c r="A5" s="5" t="s">
        <v>0</v>
      </c>
      <c r="B5" s="14" t="s">
        <v>397</v>
      </c>
      <c r="C5" s="14" t="s">
        <v>191</v>
      </c>
      <c r="D5" s="40" t="s">
        <v>191</v>
      </c>
      <c r="E5" s="15" t="s">
        <v>34</v>
      </c>
      <c r="F5" s="14" t="s">
        <v>192</v>
      </c>
      <c r="G5" s="40" t="s">
        <v>246</v>
      </c>
      <c r="H5" s="15" t="s">
        <v>34</v>
      </c>
      <c r="I5" s="37" t="s">
        <v>193</v>
      </c>
      <c r="J5" s="42" t="s">
        <v>194</v>
      </c>
      <c r="K5" s="25" t="s">
        <v>34</v>
      </c>
      <c r="L5" s="18" t="s">
        <v>46</v>
      </c>
      <c r="M5" s="19" t="s">
        <v>399</v>
      </c>
      <c r="N5" s="19" t="s">
        <v>400</v>
      </c>
      <c r="O5" s="19" t="s">
        <v>38</v>
      </c>
      <c r="P5" s="19" t="s">
        <v>39</v>
      </c>
      <c r="Q5" s="19" t="s">
        <v>47</v>
      </c>
    </row>
    <row r="6" spans="1:17" ht="60" x14ac:dyDescent="0.25">
      <c r="A6" s="20" t="s">
        <v>1</v>
      </c>
      <c r="B6" s="53">
        <v>111</v>
      </c>
      <c r="C6" s="49">
        <v>61</v>
      </c>
      <c r="D6" s="79">
        <v>64</v>
      </c>
      <c r="E6" s="50">
        <f>D6-C6</f>
        <v>3</v>
      </c>
      <c r="F6" s="51">
        <v>20</v>
      </c>
      <c r="G6" s="80">
        <v>21</v>
      </c>
      <c r="H6" s="52">
        <f>G6-F6</f>
        <v>1</v>
      </c>
      <c r="I6" s="51">
        <v>28</v>
      </c>
      <c r="J6" s="80">
        <v>31</v>
      </c>
      <c r="K6" s="52">
        <f>J6-I6</f>
        <v>3</v>
      </c>
      <c r="L6" s="51" t="s">
        <v>210</v>
      </c>
      <c r="M6" s="51" t="s">
        <v>94</v>
      </c>
      <c r="N6" s="51" t="s">
        <v>94</v>
      </c>
      <c r="O6" s="51" t="s">
        <v>136</v>
      </c>
      <c r="P6" s="51" t="s">
        <v>236</v>
      </c>
      <c r="Q6" s="51" t="s">
        <v>240</v>
      </c>
    </row>
    <row r="7" spans="1:17" ht="90" x14ac:dyDescent="0.25">
      <c r="A7" s="20" t="s">
        <v>2</v>
      </c>
      <c r="B7" s="53">
        <v>221</v>
      </c>
      <c r="C7" s="49">
        <v>85</v>
      </c>
      <c r="D7" s="79">
        <v>93</v>
      </c>
      <c r="E7" s="50">
        <f t="shared" ref="E7:E37" si="0">D7-C7</f>
        <v>8</v>
      </c>
      <c r="F7" s="51">
        <v>53</v>
      </c>
      <c r="G7" s="80">
        <v>65</v>
      </c>
      <c r="H7" s="52">
        <f t="shared" ref="H7:H37" si="1">G7-F7</f>
        <v>12</v>
      </c>
      <c r="I7" s="51">
        <v>111</v>
      </c>
      <c r="J7" s="80">
        <v>152</v>
      </c>
      <c r="K7" s="52">
        <f t="shared" ref="K7:K37" si="2">J7-I7</f>
        <v>41</v>
      </c>
      <c r="L7" s="51" t="s">
        <v>81</v>
      </c>
      <c r="M7" s="51" t="s">
        <v>94</v>
      </c>
      <c r="N7" s="51" t="s">
        <v>94</v>
      </c>
      <c r="O7" s="51" t="s">
        <v>217</v>
      </c>
      <c r="P7" s="51" t="s">
        <v>223</v>
      </c>
      <c r="Q7" s="51" t="s">
        <v>241</v>
      </c>
    </row>
    <row r="8" spans="1:17" ht="210" x14ac:dyDescent="0.25">
      <c r="A8" s="20" t="s">
        <v>3</v>
      </c>
      <c r="B8" s="53">
        <v>78</v>
      </c>
      <c r="C8" s="60" t="s">
        <v>55</v>
      </c>
      <c r="D8" s="79">
        <v>23</v>
      </c>
      <c r="E8" s="50" t="s">
        <v>195</v>
      </c>
      <c r="F8" s="61" t="s">
        <v>55</v>
      </c>
      <c r="G8" s="80">
        <v>22</v>
      </c>
      <c r="H8" s="52" t="s">
        <v>195</v>
      </c>
      <c r="I8" s="61" t="s">
        <v>55</v>
      </c>
      <c r="J8" s="80">
        <v>43</v>
      </c>
      <c r="K8" s="52" t="s">
        <v>195</v>
      </c>
      <c r="L8" s="51" t="s">
        <v>196</v>
      </c>
      <c r="M8" s="51" t="s">
        <v>92</v>
      </c>
      <c r="N8" s="51" t="s">
        <v>123</v>
      </c>
      <c r="O8" s="51" t="s">
        <v>135</v>
      </c>
      <c r="P8" s="51" t="s">
        <v>224</v>
      </c>
      <c r="Q8" s="51" t="s">
        <v>238</v>
      </c>
    </row>
    <row r="9" spans="1:17" ht="45" x14ac:dyDescent="0.25">
      <c r="A9" s="20" t="s">
        <v>4</v>
      </c>
      <c r="B9" s="53">
        <v>56</v>
      </c>
      <c r="C9" s="49">
        <v>14</v>
      </c>
      <c r="D9" s="79">
        <v>15</v>
      </c>
      <c r="E9" s="50">
        <f t="shared" si="0"/>
        <v>1</v>
      </c>
      <c r="F9" s="51">
        <v>12</v>
      </c>
      <c r="G9" s="80">
        <v>14</v>
      </c>
      <c r="H9" s="52">
        <f t="shared" si="1"/>
        <v>2</v>
      </c>
      <c r="I9" s="51">
        <v>26</v>
      </c>
      <c r="J9" s="80">
        <v>30</v>
      </c>
      <c r="K9" s="52">
        <f t="shared" si="2"/>
        <v>4</v>
      </c>
      <c r="L9" s="51" t="s">
        <v>83</v>
      </c>
      <c r="M9" s="51" t="s">
        <v>94</v>
      </c>
      <c r="N9" s="51" t="s">
        <v>94</v>
      </c>
      <c r="O9" s="51" t="s">
        <v>136</v>
      </c>
      <c r="P9" s="51" t="s">
        <v>136</v>
      </c>
      <c r="Q9" s="51" t="s">
        <v>94</v>
      </c>
    </row>
    <row r="10" spans="1:17" ht="30" x14ac:dyDescent="0.25">
      <c r="A10" s="5" t="s">
        <v>59</v>
      </c>
      <c r="B10" s="53">
        <v>29</v>
      </c>
      <c r="C10" s="49">
        <v>17</v>
      </c>
      <c r="D10" s="79">
        <v>17</v>
      </c>
      <c r="E10" s="50">
        <f t="shared" si="0"/>
        <v>0</v>
      </c>
      <c r="F10" s="51">
        <v>6</v>
      </c>
      <c r="G10" s="80">
        <v>6</v>
      </c>
      <c r="H10" s="52">
        <f t="shared" si="1"/>
        <v>0</v>
      </c>
      <c r="I10" s="51">
        <v>15</v>
      </c>
      <c r="J10" s="80">
        <v>14</v>
      </c>
      <c r="K10" s="52">
        <f t="shared" si="2"/>
        <v>-1</v>
      </c>
      <c r="L10" s="51" t="s">
        <v>197</v>
      </c>
      <c r="M10" s="51" t="s">
        <v>94</v>
      </c>
      <c r="N10" s="51" t="s">
        <v>94</v>
      </c>
      <c r="O10" s="51" t="s">
        <v>136</v>
      </c>
      <c r="P10" s="51" t="s">
        <v>154</v>
      </c>
      <c r="Q10" s="51" t="s">
        <v>242</v>
      </c>
    </row>
    <row r="11" spans="1:17" x14ac:dyDescent="0.25">
      <c r="A11" s="5" t="s">
        <v>6</v>
      </c>
      <c r="B11" s="53">
        <v>72</v>
      </c>
      <c r="C11" s="49">
        <v>27</v>
      </c>
      <c r="D11" s="83">
        <v>27</v>
      </c>
      <c r="E11" s="50">
        <f t="shared" si="0"/>
        <v>0</v>
      </c>
      <c r="F11" s="51">
        <v>24</v>
      </c>
      <c r="G11" s="85">
        <v>23</v>
      </c>
      <c r="H11" s="52">
        <f t="shared" si="1"/>
        <v>-1</v>
      </c>
      <c r="I11" s="51">
        <v>84</v>
      </c>
      <c r="J11" s="85">
        <v>80</v>
      </c>
      <c r="K11" s="52">
        <f t="shared" si="2"/>
        <v>-4</v>
      </c>
      <c r="L11" s="51" t="s">
        <v>85</v>
      </c>
      <c r="M11" s="78" t="s">
        <v>94</v>
      </c>
      <c r="N11" s="78" t="s">
        <v>94</v>
      </c>
      <c r="O11" s="78" t="s">
        <v>136</v>
      </c>
      <c r="P11" s="78" t="s">
        <v>136</v>
      </c>
      <c r="Q11" s="51" t="s">
        <v>170</v>
      </c>
    </row>
    <row r="12" spans="1:17" ht="90" x14ac:dyDescent="0.25">
      <c r="A12" s="5" t="s">
        <v>7</v>
      </c>
      <c r="B12" s="53">
        <v>69</v>
      </c>
      <c r="C12" s="49">
        <v>11</v>
      </c>
      <c r="D12" s="79">
        <v>11</v>
      </c>
      <c r="E12" s="50">
        <f t="shared" si="0"/>
        <v>0</v>
      </c>
      <c r="F12" s="51">
        <v>7</v>
      </c>
      <c r="G12" s="80">
        <v>5</v>
      </c>
      <c r="H12" s="52">
        <f t="shared" si="1"/>
        <v>-2</v>
      </c>
      <c r="I12" s="51">
        <v>21</v>
      </c>
      <c r="J12" s="80">
        <v>17</v>
      </c>
      <c r="K12" s="52">
        <f t="shared" si="2"/>
        <v>-4</v>
      </c>
      <c r="L12" s="51" t="s">
        <v>198</v>
      </c>
      <c r="M12" s="51" t="s">
        <v>117</v>
      </c>
      <c r="N12" s="51" t="s">
        <v>94</v>
      </c>
      <c r="O12" s="51" t="s">
        <v>137</v>
      </c>
      <c r="P12" s="51" t="s">
        <v>225</v>
      </c>
      <c r="Q12" s="51" t="s">
        <v>136</v>
      </c>
    </row>
    <row r="13" spans="1:17" ht="60" x14ac:dyDescent="0.25">
      <c r="A13" s="20" t="s">
        <v>8</v>
      </c>
      <c r="B13" s="53">
        <v>110</v>
      </c>
      <c r="C13" s="49">
        <v>38</v>
      </c>
      <c r="D13" s="79">
        <v>40</v>
      </c>
      <c r="E13" s="50">
        <f t="shared" si="0"/>
        <v>2</v>
      </c>
      <c r="F13" s="51">
        <v>26</v>
      </c>
      <c r="G13" s="80">
        <v>28</v>
      </c>
      <c r="H13" s="52">
        <f t="shared" si="1"/>
        <v>2</v>
      </c>
      <c r="I13" s="51">
        <v>59</v>
      </c>
      <c r="J13" s="80">
        <v>52</v>
      </c>
      <c r="K13" s="52">
        <f t="shared" si="2"/>
        <v>-7</v>
      </c>
      <c r="L13" s="51" t="s">
        <v>199</v>
      </c>
      <c r="M13" s="51" t="s">
        <v>211</v>
      </c>
      <c r="N13" s="51" t="s">
        <v>215</v>
      </c>
      <c r="O13" s="51" t="s">
        <v>137</v>
      </c>
      <c r="P13" s="51" t="s">
        <v>226</v>
      </c>
      <c r="Q13" s="51" t="s">
        <v>171</v>
      </c>
    </row>
    <row r="14" spans="1:17" ht="45" x14ac:dyDescent="0.25">
      <c r="A14" s="20" t="s">
        <v>9</v>
      </c>
      <c r="B14" s="53">
        <v>74</v>
      </c>
      <c r="C14" s="49">
        <v>22</v>
      </c>
      <c r="D14" s="79">
        <v>8</v>
      </c>
      <c r="E14" s="50">
        <f t="shared" si="0"/>
        <v>-14</v>
      </c>
      <c r="F14" s="51">
        <v>8</v>
      </c>
      <c r="G14" s="80">
        <v>5</v>
      </c>
      <c r="H14" s="52">
        <f t="shared" si="1"/>
        <v>-3</v>
      </c>
      <c r="I14" s="51">
        <v>10</v>
      </c>
      <c r="J14" s="80">
        <v>10</v>
      </c>
      <c r="K14" s="52">
        <f t="shared" si="2"/>
        <v>0</v>
      </c>
      <c r="L14" s="51" t="s">
        <v>200</v>
      </c>
      <c r="M14" s="51" t="s">
        <v>214</v>
      </c>
      <c r="N14" s="51" t="s">
        <v>94</v>
      </c>
      <c r="O14" s="51" t="s">
        <v>137</v>
      </c>
      <c r="P14" s="51" t="s">
        <v>227</v>
      </c>
      <c r="Q14" s="51" t="s">
        <v>239</v>
      </c>
    </row>
    <row r="15" spans="1:17" ht="30" x14ac:dyDescent="0.25">
      <c r="A15" s="20" t="s">
        <v>10</v>
      </c>
      <c r="B15" s="53">
        <v>82</v>
      </c>
      <c r="C15" s="60" t="s">
        <v>55</v>
      </c>
      <c r="D15" s="79">
        <v>30</v>
      </c>
      <c r="E15" s="50" t="s">
        <v>195</v>
      </c>
      <c r="F15" s="61" t="s">
        <v>55</v>
      </c>
      <c r="G15" s="80">
        <v>16</v>
      </c>
      <c r="H15" s="52" t="s">
        <v>195</v>
      </c>
      <c r="I15" s="61" t="s">
        <v>55</v>
      </c>
      <c r="J15" s="80">
        <v>34</v>
      </c>
      <c r="K15" s="52" t="s">
        <v>195</v>
      </c>
      <c r="L15" s="51" t="s">
        <v>201</v>
      </c>
      <c r="M15" s="51" t="s">
        <v>94</v>
      </c>
      <c r="N15" s="51" t="s">
        <v>94</v>
      </c>
      <c r="O15" s="51" t="s">
        <v>136</v>
      </c>
      <c r="P15" s="51" t="s">
        <v>228</v>
      </c>
      <c r="Q15" s="51" t="s">
        <v>94</v>
      </c>
    </row>
    <row r="16" spans="1:17" ht="30" x14ac:dyDescent="0.25">
      <c r="A16" s="20" t="s">
        <v>11</v>
      </c>
      <c r="B16" s="53">
        <v>78</v>
      </c>
      <c r="C16" s="49">
        <v>9</v>
      </c>
      <c r="D16" s="79">
        <v>8</v>
      </c>
      <c r="E16" s="50">
        <f t="shared" si="0"/>
        <v>-1</v>
      </c>
      <c r="F16" s="51">
        <v>7</v>
      </c>
      <c r="G16" s="80">
        <v>6</v>
      </c>
      <c r="H16" s="52">
        <f t="shared" si="1"/>
        <v>-1</v>
      </c>
      <c r="I16" s="51">
        <v>13</v>
      </c>
      <c r="J16" s="80">
        <v>10</v>
      </c>
      <c r="K16" s="52">
        <f t="shared" si="2"/>
        <v>-3</v>
      </c>
      <c r="L16" s="51" t="s">
        <v>202</v>
      </c>
      <c r="M16" s="51" t="s">
        <v>117</v>
      </c>
      <c r="N16" s="51" t="s">
        <v>117</v>
      </c>
      <c r="O16" s="51" t="s">
        <v>137</v>
      </c>
      <c r="P16" s="51" t="s">
        <v>158</v>
      </c>
      <c r="Q16" s="51" t="s">
        <v>174</v>
      </c>
    </row>
    <row r="17" spans="1:17" ht="45" x14ac:dyDescent="0.25">
      <c r="A17" s="20" t="s">
        <v>12</v>
      </c>
      <c r="B17" s="53">
        <v>212</v>
      </c>
      <c r="C17" s="49">
        <v>36</v>
      </c>
      <c r="D17" s="83">
        <v>47</v>
      </c>
      <c r="E17" s="50">
        <f t="shared" si="0"/>
        <v>11</v>
      </c>
      <c r="F17" s="51">
        <v>16</v>
      </c>
      <c r="G17" s="85">
        <v>18</v>
      </c>
      <c r="H17" s="52">
        <f t="shared" si="1"/>
        <v>2</v>
      </c>
      <c r="I17" s="51">
        <v>59</v>
      </c>
      <c r="J17" s="85">
        <v>49</v>
      </c>
      <c r="K17" s="52">
        <f t="shared" si="2"/>
        <v>-10</v>
      </c>
      <c r="L17" s="51" t="s">
        <v>91</v>
      </c>
      <c r="M17" s="78" t="s">
        <v>94</v>
      </c>
      <c r="N17" s="51" t="s">
        <v>216</v>
      </c>
      <c r="O17" s="78" t="s">
        <v>136</v>
      </c>
      <c r="P17" s="51" t="s">
        <v>237</v>
      </c>
      <c r="Q17" s="51" t="s">
        <v>243</v>
      </c>
    </row>
    <row r="18" spans="1:17" ht="75" x14ac:dyDescent="0.25">
      <c r="A18" s="20" t="s">
        <v>13</v>
      </c>
      <c r="B18" s="53">
        <v>131</v>
      </c>
      <c r="C18" s="49">
        <v>58</v>
      </c>
      <c r="D18" s="83">
        <v>54</v>
      </c>
      <c r="E18" s="50">
        <f t="shared" si="0"/>
        <v>-4</v>
      </c>
      <c r="F18" s="51">
        <v>27</v>
      </c>
      <c r="G18" s="85">
        <v>37</v>
      </c>
      <c r="H18" s="52">
        <f t="shared" si="1"/>
        <v>10</v>
      </c>
      <c r="I18" s="51">
        <v>71</v>
      </c>
      <c r="J18" s="85">
        <v>62</v>
      </c>
      <c r="K18" s="52">
        <f t="shared" si="2"/>
        <v>-9</v>
      </c>
      <c r="L18" s="51" t="s">
        <v>203</v>
      </c>
      <c r="M18" s="78" t="s">
        <v>92</v>
      </c>
      <c r="N18" s="78" t="s">
        <v>92</v>
      </c>
      <c r="O18" s="78" t="s">
        <v>94</v>
      </c>
      <c r="P18" s="78" t="s">
        <v>140</v>
      </c>
      <c r="Q18" s="78" t="s">
        <v>140</v>
      </c>
    </row>
    <row r="19" spans="1:17" ht="30" x14ac:dyDescent="0.25">
      <c r="A19" s="20" t="s">
        <v>14</v>
      </c>
      <c r="B19" s="53">
        <v>242</v>
      </c>
      <c r="C19" s="49">
        <v>76</v>
      </c>
      <c r="D19" s="83">
        <v>73</v>
      </c>
      <c r="E19" s="50">
        <f t="shared" si="0"/>
        <v>-3</v>
      </c>
      <c r="F19" s="51">
        <v>55</v>
      </c>
      <c r="G19" s="85">
        <v>55</v>
      </c>
      <c r="H19" s="52">
        <f t="shared" si="1"/>
        <v>0</v>
      </c>
      <c r="I19" s="51">
        <v>118</v>
      </c>
      <c r="J19" s="85">
        <v>124</v>
      </c>
      <c r="K19" s="52">
        <f t="shared" si="2"/>
        <v>6</v>
      </c>
      <c r="L19" s="51" t="s">
        <v>93</v>
      </c>
      <c r="M19" s="78" t="s">
        <v>94</v>
      </c>
      <c r="N19" s="78" t="s">
        <v>94</v>
      </c>
      <c r="O19" s="78" t="s">
        <v>136</v>
      </c>
      <c r="P19" s="78" t="s">
        <v>136</v>
      </c>
      <c r="Q19" s="78" t="s">
        <v>94</v>
      </c>
    </row>
    <row r="20" spans="1:17" ht="105" x14ac:dyDescent="0.25">
      <c r="A20" s="20" t="s">
        <v>15</v>
      </c>
      <c r="B20" s="53">
        <v>118</v>
      </c>
      <c r="C20" s="49">
        <v>52</v>
      </c>
      <c r="D20" s="79">
        <v>48</v>
      </c>
      <c r="E20" s="50">
        <f t="shared" si="0"/>
        <v>-4</v>
      </c>
      <c r="F20" s="51">
        <v>32</v>
      </c>
      <c r="G20" s="80">
        <v>34</v>
      </c>
      <c r="H20" s="52">
        <f t="shared" si="1"/>
        <v>2</v>
      </c>
      <c r="I20" s="51">
        <v>65</v>
      </c>
      <c r="J20" s="80">
        <v>62</v>
      </c>
      <c r="K20" s="52">
        <f t="shared" si="2"/>
        <v>-3</v>
      </c>
      <c r="L20" s="51" t="s">
        <v>94</v>
      </c>
      <c r="M20" s="51" t="s">
        <v>94</v>
      </c>
      <c r="N20" s="51" t="s">
        <v>94</v>
      </c>
      <c r="O20" s="51" t="s">
        <v>218</v>
      </c>
      <c r="P20" s="51" t="s">
        <v>229</v>
      </c>
      <c r="Q20" s="51" t="s">
        <v>176</v>
      </c>
    </row>
    <row r="21" spans="1:17" ht="60" x14ac:dyDescent="0.25">
      <c r="A21" s="20" t="s">
        <v>16</v>
      </c>
      <c r="B21" s="53">
        <v>159</v>
      </c>
      <c r="C21" s="49">
        <v>22</v>
      </c>
      <c r="D21" s="79">
        <v>26</v>
      </c>
      <c r="E21" s="50">
        <f t="shared" si="0"/>
        <v>4</v>
      </c>
      <c r="F21" s="51">
        <v>14</v>
      </c>
      <c r="G21" s="80">
        <v>12</v>
      </c>
      <c r="H21" s="52">
        <f t="shared" si="1"/>
        <v>-2</v>
      </c>
      <c r="I21" s="51">
        <v>41</v>
      </c>
      <c r="J21" s="80">
        <v>29</v>
      </c>
      <c r="K21" s="52">
        <f t="shared" si="2"/>
        <v>-12</v>
      </c>
      <c r="L21" s="51" t="s">
        <v>204</v>
      </c>
      <c r="M21" s="51" t="s">
        <v>94</v>
      </c>
      <c r="N21" s="51" t="s">
        <v>94</v>
      </c>
      <c r="O21" s="51" t="s">
        <v>219</v>
      </c>
      <c r="P21" s="51" t="s">
        <v>230</v>
      </c>
      <c r="Q21" s="51" t="s">
        <v>177</v>
      </c>
    </row>
    <row r="22" spans="1:17" ht="105" x14ac:dyDescent="0.25">
      <c r="A22" s="20" t="s">
        <v>17</v>
      </c>
      <c r="B22" s="53">
        <v>32</v>
      </c>
      <c r="C22" s="49">
        <v>7</v>
      </c>
      <c r="D22" s="79">
        <v>4</v>
      </c>
      <c r="E22" s="50">
        <f t="shared" si="0"/>
        <v>-3</v>
      </c>
      <c r="F22" s="51">
        <v>7</v>
      </c>
      <c r="G22" s="80">
        <v>3</v>
      </c>
      <c r="H22" s="52">
        <f t="shared" si="1"/>
        <v>-4</v>
      </c>
      <c r="I22" s="51">
        <v>11</v>
      </c>
      <c r="J22" s="80">
        <v>4.5</v>
      </c>
      <c r="K22" s="52">
        <f t="shared" si="2"/>
        <v>-6.5</v>
      </c>
      <c r="L22" s="51" t="s">
        <v>128</v>
      </c>
      <c r="M22" s="51" t="s">
        <v>114</v>
      </c>
      <c r="N22" s="51" t="s">
        <v>128</v>
      </c>
      <c r="O22" s="51" t="s">
        <v>136</v>
      </c>
      <c r="P22" s="51" t="s">
        <v>162</v>
      </c>
      <c r="Q22" s="51" t="s">
        <v>178</v>
      </c>
    </row>
    <row r="23" spans="1:17" x14ac:dyDescent="0.25">
      <c r="A23" s="54" t="s">
        <v>18</v>
      </c>
      <c r="B23" s="53">
        <v>53</v>
      </c>
      <c r="C23" s="60" t="s">
        <v>55</v>
      </c>
      <c r="D23" s="87" t="s">
        <v>195</v>
      </c>
      <c r="E23" s="50" t="s">
        <v>195</v>
      </c>
      <c r="F23" s="61" t="s">
        <v>55</v>
      </c>
      <c r="G23" s="86" t="s">
        <v>79</v>
      </c>
      <c r="H23" s="52" t="s">
        <v>195</v>
      </c>
      <c r="I23" s="61" t="s">
        <v>55</v>
      </c>
      <c r="J23" s="85" t="s">
        <v>55</v>
      </c>
      <c r="K23" s="52" t="s">
        <v>195</v>
      </c>
      <c r="L23" s="84"/>
      <c r="M23" s="84"/>
      <c r="N23" s="84"/>
      <c r="O23" s="84"/>
      <c r="P23" s="84"/>
      <c r="Q23" s="84"/>
    </row>
    <row r="24" spans="1:17" ht="30" x14ac:dyDescent="0.25">
      <c r="A24" s="20" t="s">
        <v>19</v>
      </c>
      <c r="B24" s="53">
        <v>95</v>
      </c>
      <c r="C24" s="49">
        <v>39</v>
      </c>
      <c r="D24" s="79">
        <v>44</v>
      </c>
      <c r="E24" s="50">
        <f t="shared" si="0"/>
        <v>5</v>
      </c>
      <c r="F24" s="51">
        <v>30</v>
      </c>
      <c r="G24" s="80">
        <v>28</v>
      </c>
      <c r="H24" s="52">
        <f t="shared" si="1"/>
        <v>-2</v>
      </c>
      <c r="I24" s="51">
        <v>65</v>
      </c>
      <c r="J24" s="80">
        <v>50</v>
      </c>
      <c r="K24" s="52">
        <f t="shared" si="2"/>
        <v>-15</v>
      </c>
      <c r="L24" s="51" t="s">
        <v>97</v>
      </c>
      <c r="M24" s="51" t="s">
        <v>133</v>
      </c>
      <c r="N24" s="51" t="s">
        <v>133</v>
      </c>
      <c r="O24" s="51" t="s">
        <v>222</v>
      </c>
      <c r="P24" s="51" t="s">
        <v>136</v>
      </c>
      <c r="Q24" s="51" t="s">
        <v>244</v>
      </c>
    </row>
    <row r="25" spans="1:17" ht="60" x14ac:dyDescent="0.25">
      <c r="A25" s="20" t="s">
        <v>20</v>
      </c>
      <c r="B25" s="53">
        <v>117</v>
      </c>
      <c r="C25" s="60" t="s">
        <v>55</v>
      </c>
      <c r="D25" s="79">
        <v>73</v>
      </c>
      <c r="E25" s="50" t="s">
        <v>195</v>
      </c>
      <c r="F25" s="61" t="s">
        <v>55</v>
      </c>
      <c r="G25" s="80">
        <v>38</v>
      </c>
      <c r="H25" s="52" t="s">
        <v>195</v>
      </c>
      <c r="I25" s="61" t="s">
        <v>55</v>
      </c>
      <c r="J25" s="80">
        <v>89</v>
      </c>
      <c r="K25" s="52" t="s">
        <v>195</v>
      </c>
      <c r="L25" s="51" t="s">
        <v>98</v>
      </c>
      <c r="M25" s="51" t="s">
        <v>94</v>
      </c>
      <c r="N25" s="51" t="s">
        <v>94</v>
      </c>
      <c r="O25" s="51" t="s">
        <v>136</v>
      </c>
      <c r="P25" s="51" t="s">
        <v>163</v>
      </c>
      <c r="Q25" s="51" t="s">
        <v>179</v>
      </c>
    </row>
    <row r="26" spans="1:17" ht="60" x14ac:dyDescent="0.25">
      <c r="A26" s="20" t="s">
        <v>21</v>
      </c>
      <c r="B26" s="53">
        <v>188</v>
      </c>
      <c r="C26" s="49">
        <v>95</v>
      </c>
      <c r="D26" s="79">
        <v>95</v>
      </c>
      <c r="E26" s="50">
        <f>D26-C26</f>
        <v>0</v>
      </c>
      <c r="F26" s="51">
        <v>77</v>
      </c>
      <c r="G26" s="80">
        <v>68</v>
      </c>
      <c r="H26" s="52">
        <f>G26-F26</f>
        <v>-9</v>
      </c>
      <c r="I26" s="51">
        <v>112</v>
      </c>
      <c r="J26" s="80">
        <v>123</v>
      </c>
      <c r="K26" s="52">
        <f t="shared" si="2"/>
        <v>11</v>
      </c>
      <c r="L26" s="51" t="s">
        <v>205</v>
      </c>
      <c r="M26" s="51" t="s">
        <v>212</v>
      </c>
      <c r="N26" s="51" t="s">
        <v>129</v>
      </c>
      <c r="O26" s="51" t="s">
        <v>136</v>
      </c>
      <c r="P26" s="51" t="s">
        <v>231</v>
      </c>
      <c r="Q26" s="51" t="s">
        <v>180</v>
      </c>
    </row>
    <row r="27" spans="1:17" x14ac:dyDescent="0.25">
      <c r="A27" s="20" t="s">
        <v>56</v>
      </c>
      <c r="B27" s="53">
        <v>21</v>
      </c>
      <c r="C27" s="49">
        <v>5</v>
      </c>
      <c r="D27" s="79">
        <v>6</v>
      </c>
      <c r="E27" s="50">
        <f t="shared" si="0"/>
        <v>1</v>
      </c>
      <c r="F27" s="51">
        <v>5</v>
      </c>
      <c r="G27" s="80">
        <v>6</v>
      </c>
      <c r="H27" s="52">
        <f t="shared" si="1"/>
        <v>1</v>
      </c>
      <c r="I27" s="51">
        <v>14</v>
      </c>
      <c r="J27" s="80">
        <v>20</v>
      </c>
      <c r="K27" s="52">
        <f t="shared" si="2"/>
        <v>6</v>
      </c>
      <c r="L27" s="51" t="s">
        <v>94</v>
      </c>
      <c r="M27" s="51" t="s">
        <v>94</v>
      </c>
      <c r="N27" s="51" t="s">
        <v>94</v>
      </c>
      <c r="O27" s="51" t="s">
        <v>136</v>
      </c>
      <c r="P27" s="51" t="s">
        <v>136</v>
      </c>
      <c r="Q27" s="51" t="s">
        <v>136</v>
      </c>
    </row>
    <row r="28" spans="1:17" ht="180" x14ac:dyDescent="0.25">
      <c r="A28" s="20" t="s">
        <v>23</v>
      </c>
      <c r="B28" s="53">
        <v>98</v>
      </c>
      <c r="C28" s="49">
        <v>12</v>
      </c>
      <c r="D28" s="79">
        <v>12</v>
      </c>
      <c r="E28" s="50">
        <f t="shared" si="0"/>
        <v>0</v>
      </c>
      <c r="F28" s="51">
        <v>12</v>
      </c>
      <c r="G28" s="80">
        <v>8</v>
      </c>
      <c r="H28" s="52">
        <f t="shared" si="1"/>
        <v>-4</v>
      </c>
      <c r="I28" s="51">
        <v>21</v>
      </c>
      <c r="J28" s="80">
        <v>14</v>
      </c>
      <c r="K28" s="52">
        <f t="shared" si="2"/>
        <v>-7</v>
      </c>
      <c r="L28" s="51" t="s">
        <v>206</v>
      </c>
      <c r="M28" s="51" t="s">
        <v>213</v>
      </c>
      <c r="N28" s="51" t="s">
        <v>130</v>
      </c>
      <c r="O28" s="51" t="s">
        <v>220</v>
      </c>
      <c r="P28" s="51" t="s">
        <v>232</v>
      </c>
      <c r="Q28" s="51" t="s">
        <v>181</v>
      </c>
    </row>
    <row r="29" spans="1:17" x14ac:dyDescent="0.25">
      <c r="A29" s="54" t="s">
        <v>24</v>
      </c>
      <c r="B29" s="53">
        <v>49</v>
      </c>
      <c r="C29" s="49">
        <v>9</v>
      </c>
      <c r="D29" s="87" t="s">
        <v>79</v>
      </c>
      <c r="E29" s="50" t="s">
        <v>195</v>
      </c>
      <c r="F29" s="51">
        <v>6</v>
      </c>
      <c r="G29" s="86" t="s">
        <v>79</v>
      </c>
      <c r="H29" s="52" t="s">
        <v>195</v>
      </c>
      <c r="I29" s="51">
        <v>7</v>
      </c>
      <c r="J29" s="85" t="s">
        <v>79</v>
      </c>
      <c r="K29" s="52" t="s">
        <v>195</v>
      </c>
      <c r="L29" s="84"/>
      <c r="M29" s="84"/>
      <c r="N29" s="84"/>
      <c r="O29" s="84"/>
      <c r="P29" s="84"/>
      <c r="Q29" s="84"/>
    </row>
    <row r="30" spans="1:17" x14ac:dyDescent="0.25">
      <c r="A30" s="20" t="s">
        <v>25</v>
      </c>
      <c r="B30" s="53">
        <v>61</v>
      </c>
      <c r="C30" s="49">
        <v>9</v>
      </c>
      <c r="D30" s="79">
        <v>12</v>
      </c>
      <c r="E30" s="50">
        <f t="shared" si="0"/>
        <v>3</v>
      </c>
      <c r="F30" s="51">
        <v>9</v>
      </c>
      <c r="G30" s="80">
        <v>10</v>
      </c>
      <c r="H30" s="52">
        <f t="shared" si="1"/>
        <v>1</v>
      </c>
      <c r="I30" s="51">
        <v>32</v>
      </c>
      <c r="J30" s="80">
        <v>40</v>
      </c>
      <c r="K30" s="52">
        <f t="shared" si="2"/>
        <v>8</v>
      </c>
      <c r="L30" s="51" t="s">
        <v>94</v>
      </c>
      <c r="M30" s="51" t="s">
        <v>94</v>
      </c>
      <c r="N30" s="51" t="s">
        <v>94</v>
      </c>
      <c r="O30" s="51" t="s">
        <v>136</v>
      </c>
      <c r="P30" s="51" t="s">
        <v>136</v>
      </c>
      <c r="Q30" s="51" t="s">
        <v>136</v>
      </c>
    </row>
    <row r="31" spans="1:17" ht="45" x14ac:dyDescent="0.25">
      <c r="A31" s="20" t="s">
        <v>57</v>
      </c>
      <c r="B31" s="53">
        <v>4</v>
      </c>
      <c r="C31" s="49">
        <v>3</v>
      </c>
      <c r="D31" s="79">
        <v>2</v>
      </c>
      <c r="E31" s="50">
        <f t="shared" si="0"/>
        <v>-1</v>
      </c>
      <c r="F31" s="51">
        <v>2</v>
      </c>
      <c r="G31" s="80">
        <v>2</v>
      </c>
      <c r="H31" s="52">
        <f t="shared" si="1"/>
        <v>0</v>
      </c>
      <c r="I31" s="51">
        <v>11</v>
      </c>
      <c r="J31" s="80">
        <v>9</v>
      </c>
      <c r="K31" s="52">
        <f t="shared" si="2"/>
        <v>-2</v>
      </c>
      <c r="L31" s="51" t="s">
        <v>207</v>
      </c>
      <c r="M31" s="51" t="s">
        <v>117</v>
      </c>
      <c r="N31" s="51" t="s">
        <v>117</v>
      </c>
      <c r="O31" s="51" t="s">
        <v>221</v>
      </c>
      <c r="P31" s="51" t="s">
        <v>233</v>
      </c>
      <c r="Q31" s="51" t="s">
        <v>245</v>
      </c>
    </row>
    <row r="32" spans="1:17" ht="90" x14ac:dyDescent="0.25">
      <c r="A32" s="5" t="s">
        <v>27</v>
      </c>
      <c r="B32" s="53">
        <v>50</v>
      </c>
      <c r="C32" s="49">
        <v>1</v>
      </c>
      <c r="D32" s="79">
        <v>2</v>
      </c>
      <c r="E32" s="50">
        <f t="shared" si="0"/>
        <v>1</v>
      </c>
      <c r="F32" s="51">
        <v>1</v>
      </c>
      <c r="G32" s="80">
        <v>2</v>
      </c>
      <c r="H32" s="52">
        <f t="shared" si="1"/>
        <v>1</v>
      </c>
      <c r="I32" s="51">
        <v>2</v>
      </c>
      <c r="J32" s="80">
        <v>3</v>
      </c>
      <c r="K32" s="52">
        <f t="shared" si="2"/>
        <v>1</v>
      </c>
      <c r="L32" s="51" t="s">
        <v>104</v>
      </c>
      <c r="M32" s="51" t="s">
        <v>94</v>
      </c>
      <c r="N32" s="51" t="s">
        <v>94</v>
      </c>
      <c r="O32" s="51" t="s">
        <v>145</v>
      </c>
      <c r="P32" s="51" t="s">
        <v>149</v>
      </c>
      <c r="Q32" s="51" t="s">
        <v>183</v>
      </c>
    </row>
    <row r="33" spans="1:17" ht="30" x14ac:dyDescent="0.25">
      <c r="A33" s="5" t="s">
        <v>28</v>
      </c>
      <c r="B33" s="53">
        <v>171</v>
      </c>
      <c r="C33" s="49">
        <v>37</v>
      </c>
      <c r="D33" s="79">
        <v>40</v>
      </c>
      <c r="E33" s="50">
        <f t="shared" si="0"/>
        <v>3</v>
      </c>
      <c r="F33" s="51">
        <v>22</v>
      </c>
      <c r="G33" s="80">
        <v>20</v>
      </c>
      <c r="H33" s="52">
        <f t="shared" si="1"/>
        <v>-2</v>
      </c>
      <c r="I33" s="51">
        <v>38</v>
      </c>
      <c r="J33" s="80">
        <v>34</v>
      </c>
      <c r="K33" s="52">
        <f t="shared" si="2"/>
        <v>-4</v>
      </c>
      <c r="L33" s="51" t="s">
        <v>208</v>
      </c>
      <c r="M33" s="51" t="s">
        <v>94</v>
      </c>
      <c r="N33" s="51" t="s">
        <v>132</v>
      </c>
      <c r="O33" s="51" t="s">
        <v>94</v>
      </c>
      <c r="P33" s="51" t="s">
        <v>136</v>
      </c>
      <c r="Q33" s="51" t="s">
        <v>184</v>
      </c>
    </row>
    <row r="34" spans="1:17" ht="60" x14ac:dyDescent="0.25">
      <c r="A34" s="5" t="s">
        <v>29</v>
      </c>
      <c r="B34" s="53">
        <v>65</v>
      </c>
      <c r="C34" s="49">
        <v>29</v>
      </c>
      <c r="D34" s="79">
        <v>28</v>
      </c>
      <c r="E34" s="50">
        <f t="shared" si="0"/>
        <v>-1</v>
      </c>
      <c r="F34" s="51">
        <v>20</v>
      </c>
      <c r="G34" s="80">
        <v>16</v>
      </c>
      <c r="H34" s="52">
        <f t="shared" si="1"/>
        <v>-4</v>
      </c>
      <c r="I34" s="51">
        <v>45</v>
      </c>
      <c r="J34" s="80">
        <v>22</v>
      </c>
      <c r="K34" s="52">
        <f t="shared" si="2"/>
        <v>-23</v>
      </c>
      <c r="L34" s="51" t="s">
        <v>209</v>
      </c>
      <c r="M34" s="51" t="s">
        <v>118</v>
      </c>
      <c r="N34" s="51" t="s">
        <v>118</v>
      </c>
      <c r="O34" s="51" t="s">
        <v>146</v>
      </c>
      <c r="P34" s="51" t="s">
        <v>234</v>
      </c>
      <c r="Q34" s="51" t="s">
        <v>185</v>
      </c>
    </row>
    <row r="35" spans="1:17" x14ac:dyDescent="0.25">
      <c r="A35" s="5" t="s">
        <v>30</v>
      </c>
      <c r="B35" s="53">
        <v>24</v>
      </c>
      <c r="C35" s="49">
        <v>9</v>
      </c>
      <c r="D35" s="83">
        <v>9</v>
      </c>
      <c r="E35" s="50">
        <f t="shared" si="0"/>
        <v>0</v>
      </c>
      <c r="F35" s="51">
        <v>5</v>
      </c>
      <c r="G35" s="85">
        <v>4</v>
      </c>
      <c r="H35" s="52">
        <f t="shared" si="1"/>
        <v>-1</v>
      </c>
      <c r="I35" s="51">
        <v>8</v>
      </c>
      <c r="J35" s="85">
        <v>7</v>
      </c>
      <c r="K35" s="52">
        <f t="shared" si="2"/>
        <v>-1</v>
      </c>
      <c r="L35" s="51" t="s">
        <v>94</v>
      </c>
      <c r="M35" s="78" t="s">
        <v>94</v>
      </c>
      <c r="N35" s="78" t="s">
        <v>94</v>
      </c>
      <c r="O35" s="78" t="s">
        <v>136</v>
      </c>
      <c r="P35" s="78" t="s">
        <v>136</v>
      </c>
      <c r="Q35" s="78" t="s">
        <v>94</v>
      </c>
    </row>
    <row r="36" spans="1:17" x14ac:dyDescent="0.25">
      <c r="A36" s="5" t="s">
        <v>31</v>
      </c>
      <c r="B36" s="53">
        <v>157</v>
      </c>
      <c r="C36" s="49">
        <v>47</v>
      </c>
      <c r="D36" s="83">
        <v>46</v>
      </c>
      <c r="E36" s="50">
        <f t="shared" si="0"/>
        <v>-1</v>
      </c>
      <c r="F36" s="51">
        <v>32</v>
      </c>
      <c r="G36" s="85">
        <v>20</v>
      </c>
      <c r="H36" s="52">
        <f t="shared" si="1"/>
        <v>-12</v>
      </c>
      <c r="I36" s="51">
        <v>73</v>
      </c>
      <c r="J36" s="85">
        <v>42</v>
      </c>
      <c r="K36" s="52">
        <f t="shared" si="2"/>
        <v>-31</v>
      </c>
      <c r="L36" s="51" t="s">
        <v>94</v>
      </c>
      <c r="M36" s="78" t="s">
        <v>94</v>
      </c>
      <c r="N36" s="78" t="s">
        <v>94</v>
      </c>
      <c r="O36" s="78" t="s">
        <v>136</v>
      </c>
      <c r="P36" s="78" t="s">
        <v>235</v>
      </c>
      <c r="Q36" s="78" t="s">
        <v>136</v>
      </c>
    </row>
    <row r="37" spans="1:17" ht="60" x14ac:dyDescent="0.25">
      <c r="A37" s="20" t="s">
        <v>32</v>
      </c>
      <c r="B37" s="53">
        <v>10</v>
      </c>
      <c r="C37" s="49">
        <v>1</v>
      </c>
      <c r="D37" s="83">
        <v>1</v>
      </c>
      <c r="E37" s="50">
        <f t="shared" si="0"/>
        <v>0</v>
      </c>
      <c r="F37" s="51">
        <v>0</v>
      </c>
      <c r="G37" s="85">
        <v>1</v>
      </c>
      <c r="H37" s="52">
        <f t="shared" si="1"/>
        <v>1</v>
      </c>
      <c r="I37" s="51">
        <v>0</v>
      </c>
      <c r="J37" s="85">
        <v>1</v>
      </c>
      <c r="K37" s="52">
        <f t="shared" si="2"/>
        <v>1</v>
      </c>
      <c r="L37" s="51" t="s">
        <v>107</v>
      </c>
      <c r="M37" s="78" t="s">
        <v>94</v>
      </c>
      <c r="N37" s="78" t="s">
        <v>94</v>
      </c>
      <c r="O37" s="78" t="s">
        <v>94</v>
      </c>
      <c r="P37" s="78" t="s">
        <v>136</v>
      </c>
      <c r="Q37" s="78" t="s">
        <v>94</v>
      </c>
    </row>
    <row r="38" spans="1:17" x14ac:dyDescent="0.25">
      <c r="A38" s="23" t="s">
        <v>42</v>
      </c>
      <c r="B38" s="66">
        <f>SUM(B6:B37)</f>
        <v>3037</v>
      </c>
      <c r="C38" s="67">
        <f>SUM(C6:C37)</f>
        <v>831</v>
      </c>
      <c r="D38" s="82">
        <f>SUM(D6:D37)</f>
        <v>958</v>
      </c>
      <c r="E38" s="69">
        <f>D38-C38</f>
        <v>127</v>
      </c>
      <c r="F38" s="67">
        <f>SUM(F6:F37)</f>
        <v>535</v>
      </c>
      <c r="G38" s="82">
        <f>SUM(G6:G37)</f>
        <v>593</v>
      </c>
      <c r="H38" s="71">
        <f>G38-F38</f>
        <v>58</v>
      </c>
      <c r="I38" s="72">
        <f>SUM(I6:I37)</f>
        <v>1160</v>
      </c>
      <c r="J38" s="81">
        <f>SUM(J6:J37)</f>
        <v>1257.5</v>
      </c>
      <c r="K38" s="71">
        <f>J38-I38</f>
        <v>97.5</v>
      </c>
      <c r="L38" s="38"/>
      <c r="M38" s="38"/>
      <c r="N38" s="38"/>
      <c r="O38" s="38"/>
      <c r="P38" s="38"/>
      <c r="Q38" s="38"/>
    </row>
    <row r="39" spans="1:17" x14ac:dyDescent="0.25">
      <c r="A39" s="23" t="s">
        <v>43</v>
      </c>
      <c r="B39" s="74"/>
      <c r="C39" s="75">
        <f>SUM(C38/B45)*100</f>
        <v>25.592854943024328</v>
      </c>
      <c r="D39" s="76">
        <f>SUM(D38/B46)*100</f>
        <v>31.544287125452747</v>
      </c>
      <c r="E39" s="75"/>
      <c r="F39" s="75">
        <f>SUM(F38/B45)*100</f>
        <v>16.476747767169694</v>
      </c>
      <c r="G39" s="101">
        <f>SUM(G38/B46)</f>
        <v>0.19525847876193611</v>
      </c>
      <c r="H39" s="88"/>
      <c r="I39" s="77"/>
      <c r="J39" s="77"/>
      <c r="K39" s="77"/>
      <c r="L39" s="1"/>
      <c r="M39" s="1"/>
      <c r="N39" s="38"/>
      <c r="O39" s="1"/>
      <c r="P39" s="1"/>
      <c r="Q39" s="1"/>
    </row>
    <row r="40" spans="1:17" x14ac:dyDescent="0.25">
      <c r="A40" s="4"/>
      <c r="B40" s="4"/>
      <c r="C40" s="4"/>
      <c r="D40" s="4"/>
      <c r="E40" s="4"/>
      <c r="F40" s="33"/>
      <c r="G40" s="34"/>
      <c r="H40" s="34"/>
      <c r="I40" s="1"/>
      <c r="J40" s="1"/>
      <c r="K40" s="1"/>
      <c r="L40" s="1"/>
      <c r="M40" s="1"/>
      <c r="N40" s="1"/>
      <c r="O40" s="1"/>
      <c r="P40" s="1"/>
      <c r="Q40" s="1"/>
    </row>
    <row r="41" spans="1:17" x14ac:dyDescent="0.25">
      <c r="A41" s="4" t="s">
        <v>58</v>
      </c>
      <c r="B41" s="4"/>
      <c r="C41" s="4"/>
      <c r="D41" s="4"/>
      <c r="E41" s="4"/>
      <c r="F41" s="33"/>
      <c r="G41" s="34"/>
      <c r="H41" s="34"/>
      <c r="I41" s="1"/>
      <c r="J41" s="1"/>
      <c r="K41" s="1"/>
      <c r="L41" s="1"/>
      <c r="M41" s="1"/>
      <c r="N41" s="1"/>
      <c r="O41" s="1"/>
      <c r="P41" s="1"/>
      <c r="Q41" s="1"/>
    </row>
    <row r="42" spans="1:17" x14ac:dyDescent="0.25">
      <c r="A42" s="1"/>
      <c r="B42" s="4"/>
      <c r="C42" s="4"/>
      <c r="D42" s="4"/>
      <c r="E42" s="4"/>
      <c r="F42" s="33"/>
      <c r="G42" s="34"/>
      <c r="H42" s="34"/>
      <c r="I42" s="1"/>
      <c r="J42" s="1"/>
      <c r="K42" s="1"/>
      <c r="L42" s="1"/>
      <c r="M42" s="1"/>
      <c r="N42" s="1"/>
      <c r="O42" s="1"/>
      <c r="P42" s="1"/>
      <c r="Q42" s="1"/>
    </row>
    <row r="43" spans="1:17" x14ac:dyDescent="0.25">
      <c r="A43" s="4"/>
      <c r="B43" s="4"/>
      <c r="C43" s="4"/>
      <c r="D43" s="4"/>
      <c r="E43" s="4"/>
      <c r="F43" s="4"/>
      <c r="G43" s="1"/>
      <c r="H43" s="1"/>
      <c r="I43" s="1"/>
      <c r="J43" s="1"/>
      <c r="K43" s="1"/>
      <c r="L43" s="1"/>
      <c r="M43" s="1"/>
      <c r="N43" s="1"/>
      <c r="O43" s="1"/>
      <c r="P43" s="1"/>
      <c r="Q43" s="1"/>
    </row>
    <row r="44" spans="1:17" x14ac:dyDescent="0.25">
      <c r="A44" s="16" t="s">
        <v>41</v>
      </c>
      <c r="B44" s="16"/>
      <c r="C44" s="4"/>
      <c r="D44" s="4"/>
      <c r="E44" s="4"/>
      <c r="F44" s="4"/>
      <c r="G44" s="1"/>
      <c r="H44" s="1"/>
      <c r="I44" s="1"/>
      <c r="J44" s="1"/>
      <c r="K44" s="1"/>
      <c r="L44" s="1"/>
      <c r="M44" s="1"/>
      <c r="N44" s="1"/>
      <c r="O44" s="1"/>
      <c r="P44" s="1"/>
      <c r="Q44" s="1"/>
    </row>
    <row r="45" spans="1:17" x14ac:dyDescent="0.25">
      <c r="A45" s="29">
        <v>45138</v>
      </c>
      <c r="B45" s="27">
        <v>3247</v>
      </c>
      <c r="C45" s="4"/>
      <c r="D45" s="4"/>
      <c r="E45" s="4"/>
      <c r="F45" s="4"/>
      <c r="G45" s="1"/>
      <c r="H45" s="1"/>
      <c r="I45" s="1"/>
      <c r="J45" s="1"/>
      <c r="K45" s="1"/>
      <c r="L45" s="1"/>
      <c r="M45" s="1"/>
      <c r="N45" s="1"/>
      <c r="O45" s="1"/>
      <c r="P45" s="1"/>
      <c r="Q45" s="1"/>
    </row>
    <row r="46" spans="1:17" x14ac:dyDescent="0.25">
      <c r="A46" s="29">
        <v>45504</v>
      </c>
      <c r="B46" s="28">
        <v>3037</v>
      </c>
      <c r="C46" s="4"/>
      <c r="D46" s="4"/>
      <c r="E46" s="4"/>
      <c r="F46" s="4"/>
      <c r="G46" s="1"/>
      <c r="H46" s="1"/>
      <c r="I46" s="1"/>
      <c r="J46" s="1"/>
      <c r="K46" s="1"/>
      <c r="L46" s="2"/>
      <c r="M46" s="1"/>
      <c r="N46" s="1"/>
      <c r="O46" s="1"/>
      <c r="P46" s="1"/>
      <c r="Q46" s="1"/>
    </row>
    <row r="47" spans="1:17" x14ac:dyDescent="0.25">
      <c r="A47" s="17" t="s">
        <v>44</v>
      </c>
      <c r="B47" s="21">
        <f>B46-B45</f>
        <v>-210</v>
      </c>
      <c r="C47" s="4"/>
      <c r="D47" s="4"/>
      <c r="E47" s="4"/>
      <c r="F47" s="4"/>
      <c r="G47" s="1"/>
      <c r="H47" s="1"/>
      <c r="I47" s="1"/>
      <c r="J47" s="1"/>
      <c r="K47" s="1"/>
      <c r="L47" s="2"/>
      <c r="M47" s="1"/>
      <c r="N47" s="1"/>
      <c r="O47" s="1"/>
      <c r="P47" s="1"/>
      <c r="Q47" s="1"/>
    </row>
    <row r="48" spans="1:17" x14ac:dyDescent="0.25">
      <c r="A48" s="17" t="s">
        <v>45</v>
      </c>
      <c r="B48" s="100">
        <f>SUM(B47/B45)</f>
        <v>-6.4675084693563284E-2</v>
      </c>
      <c r="C48" s="4"/>
      <c r="D48" s="4"/>
      <c r="E48" s="4"/>
      <c r="F48" s="4"/>
      <c r="G48" s="1"/>
      <c r="H48" s="1"/>
      <c r="I48" s="1"/>
      <c r="J48" s="1"/>
      <c r="K48" s="1"/>
      <c r="L48" s="2"/>
      <c r="M48" s="1"/>
      <c r="N48" s="1"/>
      <c r="O48" s="1"/>
      <c r="P48" s="1"/>
      <c r="Q48" s="1"/>
    </row>
    <row r="49" spans="1:17" x14ac:dyDescent="0.25">
      <c r="A49" s="16"/>
      <c r="B49" s="16"/>
      <c r="C49" s="4"/>
      <c r="D49" s="4"/>
      <c r="E49" s="4"/>
      <c r="F49" s="4"/>
      <c r="G49" s="1"/>
      <c r="H49" s="1"/>
      <c r="I49" s="1"/>
      <c r="J49" s="1"/>
      <c r="K49" s="1"/>
      <c r="L49" s="2"/>
      <c r="M49" s="1"/>
      <c r="N49" s="1"/>
      <c r="O49" s="1"/>
      <c r="P49" s="1"/>
      <c r="Q49" s="1"/>
    </row>
    <row r="50" spans="1:17" x14ac:dyDescent="0.25">
      <c r="A50" s="4"/>
      <c r="B50" s="4"/>
      <c r="C50" s="4"/>
      <c r="D50" s="4"/>
      <c r="E50" s="4"/>
      <c r="F50" s="4"/>
      <c r="G50" s="1"/>
      <c r="H50" s="1"/>
      <c r="I50" s="1"/>
      <c r="J50" s="1"/>
      <c r="K50" s="1"/>
      <c r="L50" s="2"/>
      <c r="M50" s="1"/>
      <c r="N50" s="1"/>
      <c r="O50" s="1"/>
      <c r="P50" s="1"/>
      <c r="Q50" s="1"/>
    </row>
    <row r="51" spans="1:17" x14ac:dyDescent="0.25">
      <c r="A51" s="4"/>
      <c r="B51" s="4"/>
      <c r="C51" s="4"/>
      <c r="D51" s="4"/>
      <c r="E51" s="4"/>
      <c r="F51" s="4"/>
      <c r="G51" s="1"/>
      <c r="H51" s="1"/>
      <c r="I51" s="1"/>
      <c r="J51" s="1"/>
      <c r="K51" s="1"/>
      <c r="L51" s="2"/>
      <c r="M51" s="1"/>
      <c r="N51" s="1"/>
      <c r="O51" s="1"/>
      <c r="P51" s="1"/>
      <c r="Q51" s="1"/>
    </row>
    <row r="52" spans="1:17" x14ac:dyDescent="0.25">
      <c r="A52" s="4"/>
      <c r="B52" s="4"/>
      <c r="C52" s="4"/>
      <c r="D52" s="4"/>
      <c r="E52" s="4"/>
      <c r="F52" s="4"/>
      <c r="G52" s="1"/>
      <c r="H52" s="1"/>
      <c r="I52" s="1"/>
      <c r="J52" s="1"/>
      <c r="K52" s="1"/>
      <c r="L52" s="2"/>
      <c r="M52" s="1"/>
      <c r="N52" s="1"/>
      <c r="O52" s="1"/>
      <c r="P52" s="1"/>
      <c r="Q52" s="1"/>
    </row>
  </sheetData>
  <sheetProtection algorithmName="SHA-512" hashValue="VQKakb3ruxDP/uRevQgz3++aSJ5mFfUMnPrWBzs/MrJI+OAIJYguH46uLvirLkj5GtpnI2Q4Xy5zGlM7B7WC+w==" saltValue="X0lP/SSl4Cnu+stTDJJ03w==" spinCount="100000" sheet="1" objects="1" scenarios="1" selectLockedCells="1" selectUnlockedCells="1"/>
  <mergeCells count="2">
    <mergeCell ref="C3:E3"/>
    <mergeCell ref="I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65E4-8A91-4D12-A2AC-0B10BA0805AD}">
  <dimension ref="A1:C28"/>
  <sheetViews>
    <sheetView workbookViewId="0">
      <selection activeCell="K15" sqref="K15"/>
    </sheetView>
  </sheetViews>
  <sheetFormatPr defaultRowHeight="15" x14ac:dyDescent="0.25"/>
  <cols>
    <col min="1" max="1" width="30" customWidth="1"/>
    <col min="2" max="2" width="28.42578125" customWidth="1"/>
    <col min="3" max="3" width="19.140625" customWidth="1"/>
    <col min="4" max="4" width="25.7109375" customWidth="1"/>
  </cols>
  <sheetData>
    <row r="1" spans="1:3" x14ac:dyDescent="0.25">
      <c r="A1" s="99" t="s">
        <v>48</v>
      </c>
    </row>
    <row r="4" spans="1:3" x14ac:dyDescent="0.25">
      <c r="B4" s="99" t="s">
        <v>52</v>
      </c>
      <c r="C4" s="99" t="s">
        <v>53</v>
      </c>
    </row>
    <row r="5" spans="1:3" x14ac:dyDescent="0.25">
      <c r="A5" s="99" t="s">
        <v>49</v>
      </c>
      <c r="B5">
        <v>37</v>
      </c>
      <c r="C5">
        <v>35</v>
      </c>
    </row>
    <row r="6" spans="1:3" x14ac:dyDescent="0.25">
      <c r="A6" s="99" t="s">
        <v>50</v>
      </c>
      <c r="B6" s="32">
        <v>-35</v>
      </c>
      <c r="C6" s="32">
        <v>-47</v>
      </c>
    </row>
    <row r="7" spans="1:3" x14ac:dyDescent="0.25">
      <c r="A7" s="99" t="s">
        <v>51</v>
      </c>
      <c r="B7" s="32">
        <f>B6+B5</f>
        <v>2</v>
      </c>
      <c r="C7" s="32">
        <f>C6+C5</f>
        <v>-12</v>
      </c>
    </row>
    <row r="27" spans="1:2" x14ac:dyDescent="0.25">
      <c r="A27" s="32"/>
    </row>
    <row r="28" spans="1:2" x14ac:dyDescent="0.25">
      <c r="B28" s="32"/>
    </row>
  </sheetData>
  <sheetProtection algorithmName="SHA-512" hashValue="yvvG8mPZQ8FiZ1o49AEOCAwp7rZRp7kRzxF3Is8SvDpg+vfnyFNfytZc5hOecYW1uJ4/FwUMTxNAJgJqRpEkxg==" saltValue="/MO0Hr5eQYhnwy9paQq/Zg=="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779-DAB5-4CF6-B64B-A1AAE54E870F}">
  <dimension ref="A1:N40"/>
  <sheetViews>
    <sheetView tabSelected="1" topLeftCell="A26" zoomScale="70" zoomScaleNormal="70" workbookViewId="0">
      <pane xSplit="1" topLeftCell="B1" activePane="topRight" state="frozen"/>
      <selection pane="topRight" activeCell="E32" sqref="E32"/>
    </sheetView>
  </sheetViews>
  <sheetFormatPr defaultRowHeight="15" x14ac:dyDescent="0.25"/>
  <cols>
    <col min="1" max="1" width="21.7109375" customWidth="1"/>
    <col min="2" max="2" width="54.7109375" customWidth="1"/>
    <col min="3" max="3" width="44.7109375" customWidth="1"/>
    <col min="4" max="4" width="43.7109375" customWidth="1"/>
    <col min="5" max="5" width="28.85546875" customWidth="1"/>
    <col min="6" max="6" width="24" customWidth="1"/>
    <col min="7" max="7" width="26.140625" customWidth="1"/>
    <col min="8" max="8" width="23.7109375" customWidth="1"/>
    <col min="9" max="9" width="22.7109375" customWidth="1"/>
    <col min="10" max="11" width="21.7109375" customWidth="1"/>
    <col min="12" max="12" width="19.42578125" customWidth="1"/>
    <col min="13" max="13" width="23.140625" customWidth="1"/>
    <col min="14" max="14" width="29" customWidth="1"/>
  </cols>
  <sheetData>
    <row r="1" spans="1:14" ht="21" x14ac:dyDescent="0.35">
      <c r="A1" s="30" t="s">
        <v>304</v>
      </c>
      <c r="B1" s="4"/>
    </row>
    <row r="3" spans="1:14" ht="180" x14ac:dyDescent="0.25">
      <c r="A3" s="93" t="s">
        <v>0</v>
      </c>
      <c r="B3" s="89" t="s">
        <v>60</v>
      </c>
      <c r="C3" s="14" t="s">
        <v>61</v>
      </c>
      <c r="D3" s="14" t="s">
        <v>62</v>
      </c>
      <c r="E3" s="91" t="s">
        <v>63</v>
      </c>
      <c r="F3" s="92" t="s">
        <v>64</v>
      </c>
      <c r="G3" s="92" t="s">
        <v>65</v>
      </c>
      <c r="H3" s="92" t="s">
        <v>67</v>
      </c>
      <c r="I3" s="92" t="s">
        <v>68</v>
      </c>
      <c r="J3" s="92" t="s">
        <v>69</v>
      </c>
      <c r="K3" s="92" t="s">
        <v>70</v>
      </c>
      <c r="L3" s="91" t="s">
        <v>71</v>
      </c>
      <c r="M3" s="91" t="s">
        <v>72</v>
      </c>
      <c r="N3" s="91" t="s">
        <v>66</v>
      </c>
    </row>
    <row r="4" spans="1:14" ht="60" x14ac:dyDescent="0.25">
      <c r="A4" s="94" t="s">
        <v>1</v>
      </c>
      <c r="B4" s="49" t="s">
        <v>271</v>
      </c>
      <c r="C4" s="51" t="s">
        <v>301</v>
      </c>
      <c r="D4" s="51" t="s">
        <v>333</v>
      </c>
      <c r="E4" s="51" t="s">
        <v>352</v>
      </c>
      <c r="F4" s="51">
        <v>2</v>
      </c>
      <c r="G4" s="51" t="s">
        <v>136</v>
      </c>
      <c r="H4" s="51" t="s">
        <v>136</v>
      </c>
      <c r="I4" s="95" t="s">
        <v>136</v>
      </c>
      <c r="J4" s="96" t="s">
        <v>136</v>
      </c>
      <c r="K4" s="95" t="s">
        <v>136</v>
      </c>
      <c r="L4" s="96" t="s">
        <v>136</v>
      </c>
      <c r="M4" s="95" t="s">
        <v>152</v>
      </c>
      <c r="N4" s="51" t="s">
        <v>136</v>
      </c>
    </row>
    <row r="5" spans="1:14" ht="135" x14ac:dyDescent="0.25">
      <c r="A5" s="94" t="s">
        <v>2</v>
      </c>
      <c r="B5" s="49" t="s">
        <v>247</v>
      </c>
      <c r="C5" s="51" t="s">
        <v>276</v>
      </c>
      <c r="D5" s="51" t="s">
        <v>305</v>
      </c>
      <c r="E5" s="51" t="s">
        <v>334</v>
      </c>
      <c r="F5" s="51">
        <v>0</v>
      </c>
      <c r="G5" s="51" t="s">
        <v>355</v>
      </c>
      <c r="H5" s="51" t="s">
        <v>136</v>
      </c>
      <c r="I5" s="51" t="s">
        <v>136</v>
      </c>
      <c r="J5" s="51" t="s">
        <v>136</v>
      </c>
      <c r="K5" s="51" t="s">
        <v>136</v>
      </c>
      <c r="L5" s="51" t="s">
        <v>136</v>
      </c>
      <c r="M5" s="51" t="s">
        <v>136</v>
      </c>
      <c r="N5" s="51" t="s">
        <v>383</v>
      </c>
    </row>
    <row r="6" spans="1:14" ht="105" x14ac:dyDescent="0.25">
      <c r="A6" s="94" t="s">
        <v>3</v>
      </c>
      <c r="B6" s="49" t="s">
        <v>272</v>
      </c>
      <c r="C6" s="51" t="s">
        <v>277</v>
      </c>
      <c r="D6" s="51" t="s">
        <v>306</v>
      </c>
      <c r="E6" s="51" t="s">
        <v>335</v>
      </c>
      <c r="F6" s="51">
        <v>0</v>
      </c>
      <c r="G6" s="51" t="s">
        <v>136</v>
      </c>
      <c r="H6" s="51" t="s">
        <v>136</v>
      </c>
      <c r="I6" s="51" t="s">
        <v>136</v>
      </c>
      <c r="J6" s="51" t="s">
        <v>136</v>
      </c>
      <c r="K6" s="51" t="s">
        <v>136</v>
      </c>
      <c r="L6" s="51" t="s">
        <v>136</v>
      </c>
      <c r="M6" s="51" t="s">
        <v>136</v>
      </c>
      <c r="N6" s="51" t="s">
        <v>384</v>
      </c>
    </row>
    <row r="7" spans="1:14" ht="45" x14ac:dyDescent="0.25">
      <c r="A7" s="94" t="s">
        <v>4</v>
      </c>
      <c r="B7" s="49" t="s">
        <v>248</v>
      </c>
      <c r="C7" s="51" t="s">
        <v>278</v>
      </c>
      <c r="D7" s="51" t="s">
        <v>307</v>
      </c>
      <c r="E7" s="51" t="s">
        <v>336</v>
      </c>
      <c r="F7" s="51">
        <v>0</v>
      </c>
      <c r="G7" s="51" t="s">
        <v>136</v>
      </c>
      <c r="H7" s="51" t="s">
        <v>136</v>
      </c>
      <c r="I7" s="51" t="s">
        <v>136</v>
      </c>
      <c r="J7" s="51" t="s">
        <v>136</v>
      </c>
      <c r="K7" s="51" t="s">
        <v>136</v>
      </c>
      <c r="L7" s="51" t="s">
        <v>136</v>
      </c>
      <c r="M7" s="51" t="s">
        <v>136</v>
      </c>
      <c r="N7" s="51" t="s">
        <v>79</v>
      </c>
    </row>
    <row r="8" spans="1:14" ht="94.9" customHeight="1" x14ac:dyDescent="0.25">
      <c r="A8" s="93" t="s">
        <v>5</v>
      </c>
      <c r="B8" s="49" t="s">
        <v>273</v>
      </c>
      <c r="C8" s="51" t="s">
        <v>279</v>
      </c>
      <c r="D8" s="51" t="s">
        <v>308</v>
      </c>
      <c r="E8" s="51" t="s">
        <v>337</v>
      </c>
      <c r="F8" s="51">
        <v>0</v>
      </c>
      <c r="G8" s="51" t="s">
        <v>136</v>
      </c>
      <c r="H8" s="51" t="s">
        <v>136</v>
      </c>
      <c r="I8" s="51" t="s">
        <v>79</v>
      </c>
      <c r="J8" s="51" t="s">
        <v>136</v>
      </c>
      <c r="K8" s="51" t="s">
        <v>79</v>
      </c>
      <c r="L8" s="51" t="s">
        <v>136</v>
      </c>
      <c r="M8" s="51" t="s">
        <v>79</v>
      </c>
      <c r="N8" s="51" t="s">
        <v>79</v>
      </c>
    </row>
    <row r="9" spans="1:14" ht="165" x14ac:dyDescent="0.25">
      <c r="A9" s="93" t="s">
        <v>6</v>
      </c>
      <c r="B9" s="49" t="s">
        <v>249</v>
      </c>
      <c r="C9" s="51" t="s">
        <v>280</v>
      </c>
      <c r="D9" s="51" t="s">
        <v>309</v>
      </c>
      <c r="E9" s="51" t="s">
        <v>338</v>
      </c>
      <c r="F9" s="51">
        <v>6</v>
      </c>
      <c r="G9" s="51" t="s">
        <v>356</v>
      </c>
      <c r="H9" s="51" t="s">
        <v>136</v>
      </c>
      <c r="I9" s="51" t="s">
        <v>136</v>
      </c>
      <c r="J9" s="51" t="s">
        <v>136</v>
      </c>
      <c r="K9" s="51" t="s">
        <v>136</v>
      </c>
      <c r="L9" s="51" t="s">
        <v>136</v>
      </c>
      <c r="M9" s="51" t="s">
        <v>136</v>
      </c>
      <c r="N9" s="51" t="s">
        <v>385</v>
      </c>
    </row>
    <row r="10" spans="1:14" ht="75" x14ac:dyDescent="0.25">
      <c r="A10" s="93" t="s">
        <v>7</v>
      </c>
      <c r="B10" s="49" t="s">
        <v>250</v>
      </c>
      <c r="C10" s="51" t="s">
        <v>281</v>
      </c>
      <c r="D10" s="51" t="s">
        <v>137</v>
      </c>
      <c r="E10" s="51" t="s">
        <v>339</v>
      </c>
      <c r="F10" s="51">
        <v>1</v>
      </c>
      <c r="G10" s="51" t="s">
        <v>357</v>
      </c>
      <c r="H10" s="51" t="s">
        <v>136</v>
      </c>
      <c r="I10" s="51" t="s">
        <v>136</v>
      </c>
      <c r="J10" s="51" t="s">
        <v>136</v>
      </c>
      <c r="K10" s="51" t="s">
        <v>136</v>
      </c>
      <c r="L10" s="51" t="s">
        <v>136</v>
      </c>
      <c r="M10" s="51" t="s">
        <v>136</v>
      </c>
      <c r="N10" s="51" t="s">
        <v>152</v>
      </c>
    </row>
    <row r="11" spans="1:14" ht="75" x14ac:dyDescent="0.25">
      <c r="A11" s="94" t="s">
        <v>8</v>
      </c>
      <c r="B11" s="49" t="s">
        <v>251</v>
      </c>
      <c r="C11" s="51" t="s">
        <v>282</v>
      </c>
      <c r="D11" s="51" t="s">
        <v>310</v>
      </c>
      <c r="E11" s="51" t="s">
        <v>337</v>
      </c>
      <c r="F11" s="51">
        <v>2</v>
      </c>
      <c r="G11" s="51" t="s">
        <v>94</v>
      </c>
      <c r="H11" s="51" t="s">
        <v>136</v>
      </c>
      <c r="I11" s="51" t="s">
        <v>367</v>
      </c>
      <c r="J11" s="51" t="s">
        <v>136</v>
      </c>
      <c r="K11" s="51" t="s">
        <v>379</v>
      </c>
      <c r="L11" s="51" t="s">
        <v>137</v>
      </c>
      <c r="M11" s="51" t="s">
        <v>367</v>
      </c>
      <c r="N11" s="51" t="s">
        <v>386</v>
      </c>
    </row>
    <row r="12" spans="1:14" ht="322.14999999999998" customHeight="1" x14ac:dyDescent="0.25">
      <c r="A12" s="94" t="s">
        <v>9</v>
      </c>
      <c r="B12" s="49" t="s">
        <v>252</v>
      </c>
      <c r="C12" s="51" t="s">
        <v>283</v>
      </c>
      <c r="D12" s="51" t="s">
        <v>311</v>
      </c>
      <c r="E12" s="51" t="s">
        <v>340</v>
      </c>
      <c r="F12" s="51">
        <v>0</v>
      </c>
      <c r="G12" s="51" t="s">
        <v>136</v>
      </c>
      <c r="H12" s="51" t="s">
        <v>137</v>
      </c>
      <c r="I12" s="51" t="s">
        <v>136</v>
      </c>
      <c r="J12" s="51" t="s">
        <v>136</v>
      </c>
      <c r="K12" s="51" t="s">
        <v>137</v>
      </c>
      <c r="L12" s="51" t="s">
        <v>136</v>
      </c>
      <c r="M12" s="51" t="s">
        <v>136</v>
      </c>
      <c r="N12" s="51" t="s">
        <v>393</v>
      </c>
    </row>
    <row r="13" spans="1:14" ht="229.9" customHeight="1" x14ac:dyDescent="0.25">
      <c r="A13" s="94" t="s">
        <v>10</v>
      </c>
      <c r="B13" s="49" t="s">
        <v>253</v>
      </c>
      <c r="C13" s="51" t="s">
        <v>284</v>
      </c>
      <c r="D13" s="51" t="s">
        <v>312</v>
      </c>
      <c r="E13" s="51" t="s">
        <v>341</v>
      </c>
      <c r="F13" s="51">
        <v>0</v>
      </c>
      <c r="G13" s="51" t="s">
        <v>136</v>
      </c>
      <c r="H13" s="51" t="s">
        <v>136</v>
      </c>
      <c r="I13" s="51" t="s">
        <v>368</v>
      </c>
      <c r="J13" s="51" t="s">
        <v>136</v>
      </c>
      <c r="K13" s="51" t="s">
        <v>368</v>
      </c>
      <c r="L13" s="51" t="s">
        <v>136</v>
      </c>
      <c r="M13" s="51" t="s">
        <v>368</v>
      </c>
      <c r="N13" s="51" t="s">
        <v>394</v>
      </c>
    </row>
    <row r="14" spans="1:14" ht="100.9" customHeight="1" x14ac:dyDescent="0.25">
      <c r="A14" s="94" t="s">
        <v>11</v>
      </c>
      <c r="B14" s="49" t="s">
        <v>254</v>
      </c>
      <c r="C14" s="51" t="s">
        <v>285</v>
      </c>
      <c r="D14" s="51" t="s">
        <v>313</v>
      </c>
      <c r="E14" s="51" t="s">
        <v>342</v>
      </c>
      <c r="F14" s="51">
        <v>1</v>
      </c>
      <c r="G14" s="51" t="s">
        <v>358</v>
      </c>
      <c r="H14" s="51" t="s">
        <v>137</v>
      </c>
      <c r="I14" s="51" t="s">
        <v>369</v>
      </c>
      <c r="J14" s="51" t="s">
        <v>137</v>
      </c>
      <c r="K14" s="51" t="s">
        <v>369</v>
      </c>
      <c r="L14" s="51" t="s">
        <v>137</v>
      </c>
      <c r="M14" s="51" t="s">
        <v>369</v>
      </c>
      <c r="N14" s="51" t="s">
        <v>137</v>
      </c>
    </row>
    <row r="15" spans="1:14" x14ac:dyDescent="0.25">
      <c r="A15" s="94" t="s">
        <v>12</v>
      </c>
      <c r="B15" s="49" t="s">
        <v>255</v>
      </c>
      <c r="C15" s="51" t="s">
        <v>286</v>
      </c>
      <c r="D15" s="51" t="s">
        <v>314</v>
      </c>
      <c r="E15" s="51" t="s">
        <v>341</v>
      </c>
      <c r="F15" s="51">
        <v>5</v>
      </c>
      <c r="G15" s="51" t="s">
        <v>359</v>
      </c>
      <c r="H15" s="51" t="s">
        <v>365</v>
      </c>
      <c r="I15" s="51" t="s">
        <v>359</v>
      </c>
      <c r="J15" s="51" t="s">
        <v>94</v>
      </c>
      <c r="K15" s="51" t="s">
        <v>195</v>
      </c>
      <c r="L15" s="51" t="s">
        <v>94</v>
      </c>
      <c r="M15" s="51" t="s">
        <v>195</v>
      </c>
      <c r="N15" s="51" t="s">
        <v>136</v>
      </c>
    </row>
    <row r="16" spans="1:14" ht="105" x14ac:dyDescent="0.25">
      <c r="A16" s="94" t="s">
        <v>13</v>
      </c>
      <c r="B16" s="49" t="s">
        <v>256</v>
      </c>
      <c r="C16" s="51" t="s">
        <v>92</v>
      </c>
      <c r="D16" s="51" t="s">
        <v>315</v>
      </c>
      <c r="E16" s="51" t="s">
        <v>343</v>
      </c>
      <c r="F16" s="51">
        <v>1</v>
      </c>
      <c r="G16" s="51" t="s">
        <v>136</v>
      </c>
      <c r="H16" s="51" t="s">
        <v>136</v>
      </c>
      <c r="I16" s="51" t="s">
        <v>370</v>
      </c>
      <c r="J16" s="51" t="s">
        <v>136</v>
      </c>
      <c r="K16" s="51" t="s">
        <v>370</v>
      </c>
      <c r="L16" s="51" t="s">
        <v>136</v>
      </c>
      <c r="M16" s="51" t="s">
        <v>370</v>
      </c>
      <c r="N16" s="51" t="s">
        <v>136</v>
      </c>
    </row>
    <row r="17" spans="1:14" ht="120" x14ac:dyDescent="0.25">
      <c r="A17" s="94" t="s">
        <v>14</v>
      </c>
      <c r="B17" s="49" t="s">
        <v>257</v>
      </c>
      <c r="C17" s="51" t="s">
        <v>287</v>
      </c>
      <c r="D17" s="51" t="s">
        <v>316</v>
      </c>
      <c r="E17" s="51" t="s">
        <v>344</v>
      </c>
      <c r="F17" s="51">
        <v>10</v>
      </c>
      <c r="G17" s="51" t="s">
        <v>136</v>
      </c>
      <c r="H17" s="51" t="s">
        <v>136</v>
      </c>
      <c r="I17" s="51" t="s">
        <v>79</v>
      </c>
      <c r="J17" s="51" t="s">
        <v>136</v>
      </c>
      <c r="K17" s="51" t="s">
        <v>79</v>
      </c>
      <c r="L17" s="51" t="s">
        <v>136</v>
      </c>
      <c r="M17" s="51" t="s">
        <v>79</v>
      </c>
      <c r="N17" s="51" t="s">
        <v>387</v>
      </c>
    </row>
    <row r="18" spans="1:14" ht="60" x14ac:dyDescent="0.25">
      <c r="A18" s="94" t="s">
        <v>15</v>
      </c>
      <c r="B18" s="49" t="s">
        <v>258</v>
      </c>
      <c r="C18" s="51" t="s">
        <v>288</v>
      </c>
      <c r="D18" s="51" t="s">
        <v>317</v>
      </c>
      <c r="E18" s="51" t="s">
        <v>345</v>
      </c>
      <c r="F18" s="51">
        <v>7</v>
      </c>
      <c r="G18" s="51" t="s">
        <v>360</v>
      </c>
      <c r="H18" s="51" t="s">
        <v>136</v>
      </c>
      <c r="I18" s="51" t="s">
        <v>136</v>
      </c>
      <c r="J18" s="51" t="s">
        <v>136</v>
      </c>
      <c r="K18" s="51" t="s">
        <v>136</v>
      </c>
      <c r="L18" s="51" t="s">
        <v>136</v>
      </c>
      <c r="M18" s="51" t="s">
        <v>136</v>
      </c>
      <c r="N18" s="51" t="s">
        <v>388</v>
      </c>
    </row>
    <row r="19" spans="1:14" ht="75" x14ac:dyDescent="0.25">
      <c r="A19" s="94" t="s">
        <v>16</v>
      </c>
      <c r="B19" s="49" t="s">
        <v>259</v>
      </c>
      <c r="C19" s="51" t="s">
        <v>289</v>
      </c>
      <c r="D19" s="51" t="s">
        <v>318</v>
      </c>
      <c r="E19" s="51" t="s">
        <v>346</v>
      </c>
      <c r="F19" s="51">
        <v>3</v>
      </c>
      <c r="G19" s="51" t="s">
        <v>136</v>
      </c>
      <c r="H19" s="51" t="s">
        <v>136</v>
      </c>
      <c r="I19" s="51" t="s">
        <v>136</v>
      </c>
      <c r="J19" s="51" t="s">
        <v>136</v>
      </c>
      <c r="K19" s="51" t="s">
        <v>136</v>
      </c>
      <c r="L19" s="51" t="s">
        <v>136</v>
      </c>
      <c r="M19" s="51" t="s">
        <v>136</v>
      </c>
      <c r="N19" s="51" t="s">
        <v>389</v>
      </c>
    </row>
    <row r="20" spans="1:14" ht="130.15" customHeight="1" x14ac:dyDescent="0.25">
      <c r="A20" s="94" t="s">
        <v>17</v>
      </c>
      <c r="B20" s="49" t="s">
        <v>260</v>
      </c>
      <c r="C20" s="51" t="s">
        <v>290</v>
      </c>
      <c r="D20" s="51" t="s">
        <v>319</v>
      </c>
      <c r="E20" s="51" t="s">
        <v>339</v>
      </c>
      <c r="F20" s="51">
        <v>0</v>
      </c>
      <c r="G20" s="51" t="s">
        <v>136</v>
      </c>
      <c r="H20" s="51" t="s">
        <v>136</v>
      </c>
      <c r="I20" s="51" t="s">
        <v>371</v>
      </c>
      <c r="J20" s="51" t="s">
        <v>136</v>
      </c>
      <c r="K20" s="51" t="s">
        <v>371</v>
      </c>
      <c r="L20" s="51" t="s">
        <v>136</v>
      </c>
      <c r="M20" s="51" t="s">
        <v>371</v>
      </c>
      <c r="N20" s="51" t="s">
        <v>79</v>
      </c>
    </row>
    <row r="21" spans="1:14" x14ac:dyDescent="0.25">
      <c r="A21" s="94" t="s">
        <v>18</v>
      </c>
      <c r="B21" s="97"/>
      <c r="C21" s="90"/>
      <c r="D21" s="90"/>
      <c r="E21" s="90"/>
      <c r="F21" s="90"/>
      <c r="G21" s="90"/>
      <c r="H21" s="90"/>
      <c r="I21" s="90"/>
      <c r="J21" s="90"/>
      <c r="K21" s="90"/>
      <c r="L21" s="90"/>
      <c r="M21" s="90"/>
      <c r="N21" s="90"/>
    </row>
    <row r="22" spans="1:14" ht="45" x14ac:dyDescent="0.25">
      <c r="A22" s="94" t="s">
        <v>19</v>
      </c>
      <c r="B22" s="49" t="s">
        <v>261</v>
      </c>
      <c r="C22" s="51" t="s">
        <v>291</v>
      </c>
      <c r="D22" s="51" t="s">
        <v>320</v>
      </c>
      <c r="E22" s="51" t="s">
        <v>337</v>
      </c>
      <c r="F22" s="51">
        <v>4</v>
      </c>
      <c r="G22" s="51" t="s">
        <v>361</v>
      </c>
      <c r="H22" s="51" t="s">
        <v>136</v>
      </c>
      <c r="I22" s="51" t="s">
        <v>136</v>
      </c>
      <c r="J22" s="51" t="s">
        <v>136</v>
      </c>
      <c r="K22" s="51" t="s">
        <v>136</v>
      </c>
      <c r="L22" s="51" t="s">
        <v>136</v>
      </c>
      <c r="M22" s="51" t="s">
        <v>136</v>
      </c>
      <c r="N22" s="51" t="s">
        <v>136</v>
      </c>
    </row>
    <row r="23" spans="1:14" ht="45" x14ac:dyDescent="0.25">
      <c r="A23" s="94" t="s">
        <v>20</v>
      </c>
      <c r="B23" s="49" t="s">
        <v>262</v>
      </c>
      <c r="C23" s="51" t="s">
        <v>292</v>
      </c>
      <c r="D23" s="51" t="s">
        <v>321</v>
      </c>
      <c r="E23" s="51" t="s">
        <v>337</v>
      </c>
      <c r="F23" s="51">
        <v>1</v>
      </c>
      <c r="G23" s="51" t="s">
        <v>94</v>
      </c>
      <c r="H23" s="51" t="s">
        <v>136</v>
      </c>
      <c r="I23" s="51" t="s">
        <v>359</v>
      </c>
      <c r="J23" s="51" t="s">
        <v>136</v>
      </c>
      <c r="K23" s="51" t="s">
        <v>359</v>
      </c>
      <c r="L23" s="51" t="s">
        <v>136</v>
      </c>
      <c r="M23" s="51" t="s">
        <v>359</v>
      </c>
      <c r="N23" s="51" t="s">
        <v>152</v>
      </c>
    </row>
    <row r="24" spans="1:14" ht="99" customHeight="1" x14ac:dyDescent="0.25">
      <c r="A24" s="94" t="s">
        <v>21</v>
      </c>
      <c r="B24" s="49" t="s">
        <v>263</v>
      </c>
      <c r="C24" s="51" t="s">
        <v>293</v>
      </c>
      <c r="D24" s="51" t="s">
        <v>322</v>
      </c>
      <c r="E24" s="51" t="s">
        <v>347</v>
      </c>
      <c r="F24" s="51">
        <v>6</v>
      </c>
      <c r="G24" s="51" t="s">
        <v>136</v>
      </c>
      <c r="H24" s="51" t="s">
        <v>136</v>
      </c>
      <c r="I24" s="51" t="s">
        <v>136</v>
      </c>
      <c r="J24" s="51" t="s">
        <v>136</v>
      </c>
      <c r="K24" s="51" t="s">
        <v>136</v>
      </c>
      <c r="L24" s="51" t="s">
        <v>136</v>
      </c>
      <c r="M24" s="51" t="s">
        <v>136</v>
      </c>
      <c r="N24" s="51" t="s">
        <v>136</v>
      </c>
    </row>
    <row r="25" spans="1:14" ht="75" x14ac:dyDescent="0.25">
      <c r="A25" s="94" t="s">
        <v>22</v>
      </c>
      <c r="B25" s="49" t="s">
        <v>264</v>
      </c>
      <c r="C25" s="51" t="s">
        <v>294</v>
      </c>
      <c r="D25" s="51" t="s">
        <v>323</v>
      </c>
      <c r="E25" s="78" t="s">
        <v>337</v>
      </c>
      <c r="F25" s="51">
        <v>2</v>
      </c>
      <c r="G25" s="51" t="s">
        <v>359</v>
      </c>
      <c r="H25" s="51" t="s">
        <v>136</v>
      </c>
      <c r="I25" s="51" t="s">
        <v>372</v>
      </c>
      <c r="J25" s="51" t="s">
        <v>376</v>
      </c>
      <c r="K25" s="51" t="s">
        <v>152</v>
      </c>
      <c r="L25" s="51" t="s">
        <v>136</v>
      </c>
      <c r="M25" s="51" t="s">
        <v>372</v>
      </c>
      <c r="N25" s="51" t="s">
        <v>79</v>
      </c>
    </row>
    <row r="26" spans="1:14" ht="409.15" customHeight="1" x14ac:dyDescent="0.25">
      <c r="A26" s="94" t="s">
        <v>23</v>
      </c>
      <c r="B26" s="49" t="s">
        <v>265</v>
      </c>
      <c r="C26" s="51" t="s">
        <v>295</v>
      </c>
      <c r="D26" s="51" t="s">
        <v>324</v>
      </c>
      <c r="E26" s="51" t="s">
        <v>348</v>
      </c>
      <c r="F26" s="51">
        <v>1</v>
      </c>
      <c r="G26" s="51" t="s">
        <v>362</v>
      </c>
      <c r="H26" s="51" t="s">
        <v>366</v>
      </c>
      <c r="I26" s="51" t="s">
        <v>373</v>
      </c>
      <c r="J26" s="51" t="s">
        <v>377</v>
      </c>
      <c r="K26" s="51" t="s">
        <v>380</v>
      </c>
      <c r="L26" s="51" t="s">
        <v>373</v>
      </c>
      <c r="M26" s="51" t="s">
        <v>373</v>
      </c>
      <c r="N26" s="51" t="s">
        <v>395</v>
      </c>
    </row>
    <row r="27" spans="1:14" x14ac:dyDescent="0.25">
      <c r="A27" s="94" t="s">
        <v>24</v>
      </c>
      <c r="B27" s="97"/>
      <c r="C27" s="90"/>
      <c r="D27" s="90"/>
      <c r="E27" s="90"/>
      <c r="F27" s="90"/>
      <c r="G27" s="90"/>
      <c r="H27" s="90"/>
      <c r="I27" s="90"/>
      <c r="J27" s="90"/>
      <c r="K27" s="90"/>
      <c r="L27" s="90"/>
      <c r="M27" s="90"/>
      <c r="N27" s="90"/>
    </row>
    <row r="28" spans="1:14" ht="105" x14ac:dyDescent="0.25">
      <c r="A28" s="94" t="s">
        <v>25</v>
      </c>
      <c r="B28" s="49" t="s">
        <v>266</v>
      </c>
      <c r="C28" s="51" t="s">
        <v>296</v>
      </c>
      <c r="D28" s="51" t="s">
        <v>325</v>
      </c>
      <c r="E28" s="51" t="s">
        <v>349</v>
      </c>
      <c r="F28" s="51">
        <v>0</v>
      </c>
      <c r="G28" s="51" t="s">
        <v>363</v>
      </c>
      <c r="H28" s="51" t="s">
        <v>136</v>
      </c>
      <c r="I28" s="51" t="s">
        <v>374</v>
      </c>
      <c r="J28" s="51" t="s">
        <v>136</v>
      </c>
      <c r="K28" s="51" t="s">
        <v>381</v>
      </c>
      <c r="L28" s="51" t="s">
        <v>401</v>
      </c>
      <c r="M28" s="51" t="s">
        <v>136</v>
      </c>
      <c r="N28" s="51" t="s">
        <v>79</v>
      </c>
    </row>
    <row r="29" spans="1:14" ht="150" x14ac:dyDescent="0.25">
      <c r="A29" s="94" t="s">
        <v>26</v>
      </c>
      <c r="B29" s="49" t="s">
        <v>267</v>
      </c>
      <c r="C29" s="51" t="s">
        <v>297</v>
      </c>
      <c r="D29" s="51" t="s">
        <v>326</v>
      </c>
      <c r="E29" s="51" t="s">
        <v>339</v>
      </c>
      <c r="F29" s="51">
        <v>1</v>
      </c>
      <c r="G29" s="51" t="s">
        <v>94</v>
      </c>
      <c r="H29" s="51" t="s">
        <v>136</v>
      </c>
      <c r="I29" s="51" t="s">
        <v>136</v>
      </c>
      <c r="J29" s="51" t="s">
        <v>174</v>
      </c>
      <c r="K29" s="51" t="s">
        <v>174</v>
      </c>
      <c r="L29" s="51" t="s">
        <v>137</v>
      </c>
      <c r="M29" s="51" t="s">
        <v>136</v>
      </c>
      <c r="N29" s="51" t="s">
        <v>390</v>
      </c>
    </row>
    <row r="30" spans="1:14" ht="75" x14ac:dyDescent="0.25">
      <c r="A30" s="93" t="s">
        <v>27</v>
      </c>
      <c r="B30" s="49" t="s">
        <v>268</v>
      </c>
      <c r="C30" s="51" t="s">
        <v>298</v>
      </c>
      <c r="D30" s="51" t="s">
        <v>327</v>
      </c>
      <c r="E30" s="51" t="s">
        <v>353</v>
      </c>
      <c r="F30" s="51">
        <v>0</v>
      </c>
      <c r="G30" s="51" t="s">
        <v>136</v>
      </c>
      <c r="H30" s="51" t="s">
        <v>136</v>
      </c>
      <c r="I30" s="51" t="s">
        <v>152</v>
      </c>
      <c r="J30" s="51" t="s">
        <v>136</v>
      </c>
      <c r="K30" s="51" t="s">
        <v>152</v>
      </c>
      <c r="L30" s="51" t="s">
        <v>136</v>
      </c>
      <c r="M30" s="51" t="s">
        <v>152</v>
      </c>
      <c r="N30" s="51" t="s">
        <v>79</v>
      </c>
    </row>
    <row r="31" spans="1:14" ht="60" x14ac:dyDescent="0.25">
      <c r="A31" s="93" t="s">
        <v>28</v>
      </c>
      <c r="B31" s="49" t="s">
        <v>274</v>
      </c>
      <c r="C31" s="51" t="s">
        <v>299</v>
      </c>
      <c r="D31" s="51" t="s">
        <v>328</v>
      </c>
      <c r="E31" s="51" t="s">
        <v>337</v>
      </c>
      <c r="F31" s="51">
        <v>4</v>
      </c>
      <c r="G31" s="51" t="s">
        <v>136</v>
      </c>
      <c r="H31" s="51" t="s">
        <v>136</v>
      </c>
      <c r="I31" s="51" t="s">
        <v>152</v>
      </c>
      <c r="J31" s="51" t="s">
        <v>136</v>
      </c>
      <c r="K31" s="51" t="s">
        <v>152</v>
      </c>
      <c r="L31" s="51" t="s">
        <v>136</v>
      </c>
      <c r="M31" s="51" t="s">
        <v>152</v>
      </c>
      <c r="N31" s="51" t="s">
        <v>152</v>
      </c>
    </row>
    <row r="32" spans="1:14" ht="60" x14ac:dyDescent="0.25">
      <c r="A32" s="93" t="s">
        <v>29</v>
      </c>
      <c r="B32" s="49" t="s">
        <v>269</v>
      </c>
      <c r="C32" s="51" t="s">
        <v>300</v>
      </c>
      <c r="D32" s="51" t="s">
        <v>329</v>
      </c>
      <c r="E32" s="51" t="s">
        <v>402</v>
      </c>
      <c r="F32" s="51">
        <v>1</v>
      </c>
      <c r="G32" s="51" t="s">
        <v>136</v>
      </c>
      <c r="H32" s="51" t="s">
        <v>136</v>
      </c>
      <c r="I32" s="51" t="s">
        <v>375</v>
      </c>
      <c r="J32" s="51" t="s">
        <v>136</v>
      </c>
      <c r="K32" s="51" t="s">
        <v>375</v>
      </c>
      <c r="L32" s="51" t="s">
        <v>136</v>
      </c>
      <c r="M32" s="51" t="s">
        <v>136</v>
      </c>
      <c r="N32" s="51" t="s">
        <v>391</v>
      </c>
    </row>
    <row r="33" spans="1:14" ht="45" x14ac:dyDescent="0.25">
      <c r="A33" s="93" t="s">
        <v>30</v>
      </c>
      <c r="B33" s="49" t="s">
        <v>275</v>
      </c>
      <c r="C33" s="51" t="s">
        <v>302</v>
      </c>
      <c r="D33" s="51" t="s">
        <v>330</v>
      </c>
      <c r="E33" s="51" t="s">
        <v>350</v>
      </c>
      <c r="F33" s="51">
        <v>0</v>
      </c>
      <c r="G33" s="51" t="s">
        <v>364</v>
      </c>
      <c r="H33" s="51" t="s">
        <v>136</v>
      </c>
      <c r="I33" s="51" t="s">
        <v>136</v>
      </c>
      <c r="J33" s="51" t="s">
        <v>378</v>
      </c>
      <c r="K33" s="51" t="s">
        <v>382</v>
      </c>
      <c r="L33" s="51" t="s">
        <v>136</v>
      </c>
      <c r="M33" s="51" t="s">
        <v>382</v>
      </c>
      <c r="N33" s="51" t="s">
        <v>136</v>
      </c>
    </row>
    <row r="34" spans="1:14" ht="30" x14ac:dyDescent="0.25">
      <c r="A34" s="93" t="s">
        <v>31</v>
      </c>
      <c r="B34" s="49" t="s">
        <v>270</v>
      </c>
      <c r="C34" s="51" t="s">
        <v>303</v>
      </c>
      <c r="D34" s="51" t="s">
        <v>331</v>
      </c>
      <c r="E34" s="51" t="s">
        <v>337</v>
      </c>
      <c r="F34" s="51">
        <v>2</v>
      </c>
      <c r="G34" s="51" t="s">
        <v>136</v>
      </c>
      <c r="H34" s="51" t="s">
        <v>136</v>
      </c>
      <c r="I34" s="51" t="s">
        <v>152</v>
      </c>
      <c r="J34" s="51" t="s">
        <v>136</v>
      </c>
      <c r="K34" s="51" t="s">
        <v>152</v>
      </c>
      <c r="L34" s="51" t="s">
        <v>136</v>
      </c>
      <c r="M34" s="51" t="s">
        <v>359</v>
      </c>
      <c r="N34" s="51" t="s">
        <v>136</v>
      </c>
    </row>
    <row r="35" spans="1:14" ht="45" x14ac:dyDescent="0.25">
      <c r="A35" s="94" t="s">
        <v>32</v>
      </c>
      <c r="B35" s="49" t="s">
        <v>94</v>
      </c>
      <c r="C35" s="51" t="s">
        <v>136</v>
      </c>
      <c r="D35" s="51" t="s">
        <v>332</v>
      </c>
      <c r="E35" s="51" t="s">
        <v>351</v>
      </c>
      <c r="F35" s="51">
        <v>0</v>
      </c>
      <c r="G35" s="51" t="s">
        <v>136</v>
      </c>
      <c r="H35" s="51" t="s">
        <v>136</v>
      </c>
      <c r="I35" s="51" t="s">
        <v>136</v>
      </c>
      <c r="J35" s="51" t="s">
        <v>136</v>
      </c>
      <c r="K35" s="51" t="s">
        <v>136</v>
      </c>
      <c r="L35" s="51" t="s">
        <v>136</v>
      </c>
      <c r="M35" s="51" t="s">
        <v>136</v>
      </c>
      <c r="N35" s="51" t="s">
        <v>392</v>
      </c>
    </row>
    <row r="36" spans="1:14" ht="22.15" customHeight="1" x14ac:dyDescent="0.25">
      <c r="A36" s="98" t="s">
        <v>354</v>
      </c>
      <c r="B36" s="38"/>
      <c r="F36" s="78">
        <f>SUM(F4:F35)</f>
        <v>60</v>
      </c>
    </row>
    <row r="37" spans="1:14" x14ac:dyDescent="0.25">
      <c r="B37" s="43"/>
    </row>
    <row r="38" spans="1:14" x14ac:dyDescent="0.25">
      <c r="B38" s="8"/>
    </row>
    <row r="39" spans="1:14" x14ac:dyDescent="0.25">
      <c r="B39" s="31"/>
    </row>
    <row r="40" spans="1:14" x14ac:dyDescent="0.25">
      <c r="B40" s="31"/>
    </row>
  </sheetData>
  <sheetProtection algorithmName="SHA-512" hashValue="w05QS40xeypwAIeicOkWteL2CLLACmsDrHdzONn8VUVW08WsVDj8H9V82BlhmIsuKY6l9IK9DJ3/p12jH3Gxjw==" saltValue="wZEktXt3RuAjAgv6WFxSM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Eligible Twos</vt:lpstr>
      <vt:lpstr>Threes &amp; Fours</vt:lpstr>
      <vt:lpstr>Change in Delivering Summary</vt:lpstr>
      <vt:lpstr>Additional Questions</vt:lpstr>
      <vt:lpstr>'Eligible Twos'!_Hlk181190571</vt:lpstr>
      <vt:lpstr>'Eligible Twos'!_Hlk79589265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SCMA</dc:creator>
  <cp:lastModifiedBy>Jennifer Ross</cp:lastModifiedBy>
  <dcterms:created xsi:type="dcterms:W3CDTF">2021-08-04T10:20:37Z</dcterms:created>
  <dcterms:modified xsi:type="dcterms:W3CDTF">2024-11-28T15:55:12Z</dcterms:modified>
</cp:coreProperties>
</file>